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385" activeTab="4"/>
  </bookViews>
  <sheets>
    <sheet name="1.1." sheetId="1" r:id="rId1"/>
    <sheet name="1.2." sheetId="2" r:id="rId2"/>
    <sheet name="1.3." sheetId="3" r:id="rId3"/>
    <sheet name="1.4." sheetId="4" r:id="rId4"/>
    <sheet name="2.1" sheetId="5" r:id="rId5"/>
    <sheet name="2.2." sheetId="6" r:id="rId6"/>
    <sheet name="2.3." sheetId="7" r:id="rId7"/>
    <sheet name="3.1" sheetId="8" r:id="rId8"/>
    <sheet name="3.4." sheetId="9" r:id="rId9"/>
    <sheet name="3.5" sheetId="10" r:id="rId10"/>
    <sheet name="4.1" sheetId="11" r:id="rId11"/>
    <sheet name="4.2" sheetId="12" r:id="rId12"/>
    <sheet name="4.3" sheetId="13" r:id="rId13"/>
    <sheet name="4.9" sheetId="14" r:id="rId14"/>
  </sheets>
  <definedNames/>
  <calcPr fullCalcOnLoad="1"/>
</workbook>
</file>

<file path=xl/sharedStrings.xml><?xml version="1.0" encoding="utf-8"?>
<sst xmlns="http://schemas.openxmlformats.org/spreadsheetml/2006/main" count="545" uniqueCount="318">
  <si>
    <t>АО "НПО "ПРЗ"</t>
  </si>
  <si>
    <t>ТСО</t>
  </si>
  <si>
    <t>м</t>
  </si>
  <si>
    <t>6 кВ</t>
  </si>
  <si>
    <t>ед.изм.</t>
  </si>
  <si>
    <t>Наименование электроустановок</t>
  </si>
  <si>
    <t>1.3. Информация об объектах электросетевого хозяйства</t>
  </si>
  <si>
    <t>ПС 110 кВ</t>
  </si>
  <si>
    <t>Сети 0,4 кВ</t>
  </si>
  <si>
    <t>1.4. Износ объектов электросетевого хозяйства (%)</t>
  </si>
  <si>
    <t>ПС 6 кВ</t>
  </si>
  <si>
    <t>КЛ 6кВ</t>
  </si>
  <si>
    <t>ВЛ-110 кВ</t>
  </si>
  <si>
    <t>1.2. Количество точек поставки электрической энергии</t>
  </si>
  <si>
    <t>1.1</t>
  </si>
  <si>
    <t>1.2</t>
  </si>
  <si>
    <t>1.3</t>
  </si>
  <si>
    <t>1.4</t>
  </si>
  <si>
    <t>2.1</t>
  </si>
  <si>
    <t>2.2</t>
  </si>
  <si>
    <t>2.3</t>
  </si>
  <si>
    <t>2.4</t>
  </si>
  <si>
    <t>3.3</t>
  </si>
  <si>
    <t>3.4</t>
  </si>
  <si>
    <t>4.1</t>
  </si>
  <si>
    <t>4.2</t>
  </si>
  <si>
    <t>4.3</t>
  </si>
  <si>
    <t>4.4</t>
  </si>
  <si>
    <t>5.1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</si>
  <si>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0"/>
        <color indexed="8"/>
        <rFont val="Arial"/>
        <family val="2"/>
      </rPr>
      <t>SAIDI</t>
    </r>
    <r>
      <rPr>
        <sz val="10"/>
        <color indexed="8"/>
        <rFont val="Arial"/>
        <family val="2"/>
      </rPr>
      <t>)</t>
    </r>
  </si>
  <si>
    <r>
      <t>Показатель средней частоты прекращений передачи электрической энергии (П</t>
    </r>
    <r>
      <rPr>
        <vertAlign val="subscript"/>
        <sz val="10"/>
        <color indexed="8"/>
        <rFont val="Arial"/>
        <family val="2"/>
      </rPr>
      <t>SAIFI</t>
    </r>
    <r>
      <rPr>
        <sz val="10"/>
        <color indexed="8"/>
        <rFont val="Arial"/>
        <family val="2"/>
      </rPr>
      <t>)</t>
    </r>
  </si>
  <si>
    <t xml:space="preserve"> -</t>
  </si>
  <si>
    <t>№ п/п</t>
  </si>
  <si>
    <t>Исполнитель</t>
  </si>
  <si>
    <t>Организация учета электрической энергии, выдача, переоформление (восстановление) документов о технологическом присоединении, согласование проведения земляных работ</t>
  </si>
  <si>
    <t xml:space="preserve">В рабочие дни:
пн. - пт. 07.30 - 16.30 
обед 12.00 - 13.00 </t>
  </si>
  <si>
    <t>Номер телефона по вопросам энергоснабжения:</t>
  </si>
  <si>
    <t>(83144) 6-96-09</t>
  </si>
  <si>
    <t>(83144) 6-96-40</t>
  </si>
  <si>
    <t>Отдел главного энергетика</t>
  </si>
  <si>
    <t>Общий отдел (канцелярия)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</si>
  <si>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</si>
  <si>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</si>
  <si>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</si>
  <si>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</si>
  <si>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</si>
  <si>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</si>
  <si>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12</t>
  </si>
  <si>
    <t>13</t>
  </si>
  <si>
    <t>14</t>
  </si>
  <si>
    <t>15</t>
  </si>
  <si>
    <t>16</t>
  </si>
  <si>
    <t>17</t>
  </si>
  <si>
    <t>Всего обращений потребителей, в том числе:</t>
  </si>
  <si>
    <t xml:space="preserve"> 1. 1</t>
  </si>
  <si>
    <t xml:space="preserve"> 1. 2</t>
  </si>
  <si>
    <t xml:space="preserve"> 1. 3</t>
  </si>
  <si>
    <t>Коммерческий учет электроэнергии</t>
  </si>
  <si>
    <t xml:space="preserve"> 1. 4</t>
  </si>
  <si>
    <t>Качество обслуживания</t>
  </si>
  <si>
    <t xml:space="preserve"> 1. 5</t>
  </si>
  <si>
    <t>Техническое обслуживание электросетевых объектов</t>
  </si>
  <si>
    <t xml:space="preserve"> 1. 6</t>
  </si>
  <si>
    <t>Отключение электрической энергии</t>
  </si>
  <si>
    <t xml:space="preserve"> 1. 7</t>
  </si>
  <si>
    <t>Дополнительные услуги</t>
  </si>
  <si>
    <t xml:space="preserve"> 1. 8</t>
  </si>
  <si>
    <t>Контактная информация</t>
  </si>
  <si>
    <t xml:space="preserve"> 1. 9</t>
  </si>
  <si>
    <t>Жалобы</t>
  </si>
  <si>
    <t xml:space="preserve"> 2. 1</t>
  </si>
  <si>
    <t>Оказание услуг по передаче электрической энергии, в том числе:</t>
  </si>
  <si>
    <t xml:space="preserve"> 2. 1.1</t>
  </si>
  <si>
    <t xml:space="preserve"> 2. 1.2</t>
  </si>
  <si>
    <t xml:space="preserve"> 2. 2</t>
  </si>
  <si>
    <t xml:space="preserve"> 2. 3</t>
  </si>
  <si>
    <t xml:space="preserve"> 2. 4</t>
  </si>
  <si>
    <t xml:space="preserve"> 2. 5</t>
  </si>
  <si>
    <t>Техническое обслуживание объектов электросетевого хозяйства</t>
  </si>
  <si>
    <t xml:space="preserve"> 2. 6</t>
  </si>
  <si>
    <t xml:space="preserve"> 2. 7</t>
  </si>
  <si>
    <t xml:space="preserve"> 2. 8</t>
  </si>
  <si>
    <t xml:space="preserve"> 2. 9</t>
  </si>
  <si>
    <t>Заявка на оказание услуг</t>
  </si>
  <si>
    <t xml:space="preserve"> 3. 1</t>
  </si>
  <si>
    <t>по технологическому присоединению</t>
  </si>
  <si>
    <t xml:space="preserve"> 3. 2</t>
  </si>
  <si>
    <t>на заключение договора на оказание услуг по передаче электрической энергии</t>
  </si>
  <si>
    <t xml:space="preserve"> 3. 3</t>
  </si>
  <si>
    <t>организация коммерческого учета электрической энергии</t>
  </si>
  <si>
    <t xml:space="preserve"> 3. 4</t>
  </si>
  <si>
    <t>Заявка на переоформление (перераспределение мощности)</t>
  </si>
  <si>
    <t xml:space="preserve"> 3. 5</t>
  </si>
  <si>
    <t>Заявка о восстановлении ранее выданных ТУ</t>
  </si>
  <si>
    <t xml:space="preserve"> 3. 6</t>
  </si>
  <si>
    <t>Заявка на продление ТУ для ТП</t>
  </si>
  <si>
    <t xml:space="preserve"> 3. 7</t>
  </si>
  <si>
    <t>Заявка на дополнительные услуги</t>
  </si>
  <si>
    <t xml:space="preserve"> 3. 8</t>
  </si>
  <si>
    <t>Заявка на прочие услуги</t>
  </si>
  <si>
    <t xml:space="preserve">АО "НПО "Правдинский радиозавод» </t>
  </si>
  <si>
    <t>НН-0,4 кВ</t>
  </si>
  <si>
    <t>BH-110 кВ</t>
  </si>
  <si>
    <t>CH2-6 кВ</t>
  </si>
  <si>
    <t>№</t>
  </si>
  <si>
    <t>Динамика изменения показателя, %</t>
  </si>
  <si>
    <t>Уровень напряжения</t>
  </si>
  <si>
    <t>Категория надежности</t>
  </si>
  <si>
    <t>динамика</t>
  </si>
  <si>
    <t>Юридические лица шт.</t>
  </si>
  <si>
    <t>Физические лица шт.</t>
  </si>
  <si>
    <t>Всего</t>
  </si>
  <si>
    <t>Потребители</t>
  </si>
  <si>
    <t>Наименование показателя</t>
  </si>
  <si>
    <t>Состояние систем учета</t>
  </si>
  <si>
    <t>Всего точек учета</t>
  </si>
  <si>
    <t>Юридические лица</t>
  </si>
  <si>
    <t>ИТОГО</t>
  </si>
  <si>
    <t>110 кВ</t>
  </si>
  <si>
    <t>0,4 кВ</t>
  </si>
  <si>
    <t>N</t>
  </si>
  <si>
    <t>Показатель</t>
  </si>
  <si>
    <t>Значение показателя, годы</t>
  </si>
  <si>
    <t>ВН (110 кВ и выше)</t>
  </si>
  <si>
    <t>СН1 (35 - 60 кВ)</t>
  </si>
  <si>
    <t>СН2 (1 - 20 кВ)</t>
  </si>
  <si>
    <t>НН (до 1 кВ)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</si>
  <si>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</si>
  <si>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</si>
  <si>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Структурная единица сетевой организации</t>
  </si>
  <si>
    <t>Показатель средней продолжительности прекращений передачи электрической энергии, </t>
  </si>
  <si>
    <t>Показатель средней частоты прекращений передачи электрической энергии, 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</si>
  <si>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</si>
  <si>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</si>
  <si>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</si>
  <si>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</si>
  <si>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</si>
  <si>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</si>
  <si>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СН2</t>
  </si>
  <si>
    <t>НН</t>
  </si>
  <si>
    <t>Всего по сетевой организации</t>
  </si>
  <si>
    <t>Наименование работ</t>
  </si>
  <si>
    <t>шт</t>
  </si>
  <si>
    <t>Категория присоединения потребителей услуг по передаче электрической энергии в разбивке по мощности, в динамике по годам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</si>
  <si>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</si>
  <si>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</si>
  <si>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</si>
  <si>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</si>
  <si>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</si>
  <si>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</si>
  <si>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</si>
  <si>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</si>
  <si>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3.1</t>
  </si>
  <si>
    <t>по вине сетевой организации</t>
  </si>
  <si>
    <t>3.2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</si>
  <si>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</si>
  <si>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</si>
  <si>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</si>
  <si>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</si>
  <si>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</si>
  <si>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7.1</t>
  </si>
  <si>
    <t>7.2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</si>
  <si>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</si>
  <si>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</si>
  <si>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Наименование</t>
  </si>
  <si>
    <t>Единица измерения</t>
  </si>
  <si>
    <t>Номер телефона</t>
  </si>
  <si>
    <t>Общее число телефонных вызовов от потребителей по выделенным номерам телефонов</t>
  </si>
  <si>
    <t>шт.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</si>
  <si>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</si>
  <si>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</si>
  <si>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</si>
  <si>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</si>
  <si>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</si>
  <si>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</si>
  <si>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</si>
  <si>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</si>
  <si>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</si>
  <si>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</si>
  <si>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</si>
  <si>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</si>
  <si>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Количество сторонних организаций на территории офиса обслуживания (при наличии указать названия организаций)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</si>
  <si>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</si>
  <si>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</si>
  <si>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</si>
  <si>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</si>
  <si>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</si>
  <si>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</si>
  <si>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</si>
  <si>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</si>
  <si>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</si>
  <si>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</si>
  <si>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</si>
  <si>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-</t>
  </si>
  <si>
    <t>Идентификационный 
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</si>
  <si>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</si>
  <si>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</si>
  <si>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</si>
  <si>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</si>
  <si>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Обращение потребителей, содержащие жалобу</t>
  </si>
  <si>
    <t>Обращение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</si>
  <si>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</si>
  <si>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</si>
  <si>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</si>
  <si>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</si>
  <si>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</si>
  <si>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</si>
  <si>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Прочее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</si>
  <si>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</si>
  <si>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</si>
  <si>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</si>
  <si>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</si>
  <si>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 xml:space="preserve"> Техническое обслуживание электросетевых объектов</t>
  </si>
  <si>
    <t xml:space="preserve"> Прочее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</si>
  <si>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</si>
  <si>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</si>
  <si>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</si>
  <si>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</si>
  <si>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</si>
  <si>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</si>
  <si>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</si>
  <si>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</si>
  <si>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</si>
  <si>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</si>
  <si>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1 кат</t>
  </si>
  <si>
    <t>2 кат</t>
  </si>
  <si>
    <t>3 кат</t>
  </si>
  <si>
    <t>Физические лица</t>
  </si>
  <si>
    <t>Количество приборов учета</t>
  </si>
  <si>
    <t>Период</t>
  </si>
  <si>
    <t>в т.ч. приборы, включеные в автоматизированную систему учета электроэнергии</t>
  </si>
  <si>
    <t>Ед.изм.</t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</si>
  <si>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  </r>
    <r>
      <rPr>
        <vertAlign val="subscript"/>
        <sz val="10"/>
        <color indexed="8"/>
        <rFont val="Arial"/>
        <family val="2"/>
      </rPr>
      <t>SAIDI</t>
    </r>
    <r>
      <rPr>
        <sz val="10"/>
        <color indexed="8"/>
        <rFont val="Arial"/>
        <family val="2"/>
      </rPr>
      <t>)</t>
    </r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</si>
  <si>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 (П</t>
    </r>
    <r>
      <rPr>
        <vertAlign val="subscript"/>
        <sz val="10"/>
        <color indexed="8"/>
        <rFont val="Arial"/>
        <family val="2"/>
      </rPr>
      <t>SAIFI</t>
    </r>
    <r>
      <rPr>
        <sz val="10"/>
        <color indexed="8"/>
        <rFont val="Arial"/>
        <family val="2"/>
      </rPr>
      <t>)</t>
    </r>
  </si>
  <si>
    <t>Среднее время ожидания потребителя в очереди,
мин.</t>
  </si>
  <si>
    <t>Среднее время на обслуживание потребителя,
мин.</t>
  </si>
  <si>
    <t>Дежурный персонал для обращения потребителей, подключенных к электрическим сетям АО "НПО "ПРЗ"</t>
  </si>
  <si>
    <t>Перечень номеров телефонов, выделенных для обслуживания потребителей:</t>
  </si>
  <si>
    <t xml:space="preserve">АО "НПО "Правдинский радиозавод" </t>
  </si>
  <si>
    <t>1.1. Информация о количестве потребителей услуг с разбивкой по уровням напряжения, категориям надежности потребителей и типу потребителей</t>
  </si>
  <si>
    <t>Мощность энергопринимающих устройств заявителя, кВт</t>
  </si>
  <si>
    <t>I - 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</si>
  <si>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</si>
  <si>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</si>
  <si>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</si>
  <si>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</si>
  <si>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Да</t>
  </si>
  <si>
    <t>КЛ</t>
  </si>
  <si>
    <t>ВЛ</t>
  </si>
  <si>
    <t>Нет</t>
  </si>
  <si>
    <t>руб.с НДС</t>
  </si>
  <si>
    <t>Значение показателя</t>
  </si>
  <si>
    <t>МВт</t>
  </si>
  <si>
    <t>в том числе:</t>
  </si>
  <si>
    <t>по ВН-110 кВ</t>
  </si>
  <si>
    <t>по СН2- 6 кВ</t>
  </si>
  <si>
    <t>по НН-0,4 кВ</t>
  </si>
  <si>
    <t>Наличие свободной для технологического присоединения потребителей трансформаторной мощности по подстанциям и РП, всего</t>
  </si>
  <si>
    <t xml:space="preserve"> +7 962-518-19-96</t>
  </si>
  <si>
    <t>Примечание</t>
  </si>
  <si>
    <t>круглосуточно</t>
  </si>
  <si>
    <t>в рабочие дни, с 7.30 до 12.00 с 13.00 до 16.30</t>
  </si>
  <si>
    <t xml:space="preserve"> ВЛ (длина)</t>
  </si>
  <si>
    <t>КЛ (длина)</t>
  </si>
  <si>
    <t>ПС (количество)</t>
  </si>
  <si>
    <t>ТП (количество)</t>
  </si>
  <si>
    <t>РП (количество)</t>
  </si>
  <si>
    <t>Динамика изменения показателя,
%</t>
  </si>
  <si>
    <t>канцелярия завода</t>
  </si>
  <si>
    <t xml:space="preserve">npo-prz@mail.ru  </t>
  </si>
  <si>
    <t xml:space="preserve">pzra-sge@yandex.ru </t>
  </si>
  <si>
    <t xml:space="preserve">Отдел главного энергетика АО "НПО "ПРЗ", </t>
  </si>
  <si>
    <t>8 (83144) 6-96-40</t>
  </si>
  <si>
    <t>ОГЭ</t>
  </si>
  <si>
    <t xml:space="preserve"> 8 (83144) 6-96-09</t>
  </si>
  <si>
    <t>Канцелярия заводооуправления</t>
  </si>
  <si>
    <t>606408, Нижегородская область, Балахнинский муниципальный округ, г.Балахна, ул.Горького, д.34</t>
  </si>
  <si>
    <t>Получение-передача документации от заявителей (контрагентов), в том числе по технологическому присоединению</t>
  </si>
  <si>
    <t>ФБУ Нижегородский ЦСМ</t>
  </si>
  <si>
    <t>Динамика 2022/2021</t>
  </si>
  <si>
    <t>По состоянию на дату 31.12.2022</t>
  </si>
  <si>
    <t>По состоянию на дату 31.12.2021</t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</si>
  <si>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за 2022 год</t>
  </si>
  <si>
    <t>2.3. Мероприятия, выполненные в 2022 году в целях повышения качества оказания услуг по передаче электрической энергии</t>
  </si>
  <si>
    <t>3.1 Информация о наличии невостребованной мощности для осуществления технологического присоединения в 2022 году</t>
  </si>
  <si>
    <t>3.4. Сведения о качестве услуг по технологическому присоединению к электрическим сетям АО "НПО "Правдинский радиозавод» за 2022 год</t>
  </si>
  <si>
    <t>4.2. Информация о деятельности офисов обслуживания потребителей за 2022 год</t>
  </si>
  <si>
    <t>4.1. Качество обслуживания за 2022 год</t>
  </si>
  <si>
    <t>4.3. Информация о заочном обслуживаниии потребителей посредством телефонной связи за 2022 год</t>
  </si>
  <si>
    <t>4.9. Информация по обращениям потребителей за 2022 год</t>
  </si>
  <si>
    <t>3.5.Стоимость технологического присоединения к электрическим сетям сетевой организации в 2022 году</t>
  </si>
  <si>
    <t xml:space="preserve"> до 15</t>
  </si>
  <si>
    <t>с 01.07.2022 по 31.12.2022</t>
  </si>
  <si>
    <t>с 01.01.2022 по 30.06.2022</t>
  </si>
  <si>
    <t>АО "НПО "Правдинский радиозавод»  (ТСО)</t>
  </si>
  <si>
    <t>500 - сельская местность / 300 - городская местность</t>
  </si>
  <si>
    <t>общий эл.адрес предприятия</t>
  </si>
  <si>
    <t>помещение</t>
  </si>
  <si>
    <t>ООО "АВС-строй"</t>
  </si>
  <si>
    <t>договор подряда №2022/1-75 от 15.08.2022</t>
  </si>
  <si>
    <t>договор</t>
  </si>
  <si>
    <t>Монтаж пункта коммерческого учета 6кВ на ТП-13</t>
  </si>
  <si>
    <t>Замена масляных выключателей на вакуумные на ГПП "Береза" 110/6 кВ  в количестве4-х шт.</t>
  </si>
  <si>
    <t>ООО "таврида ЭнергоСтрой Нижний Новгород"</t>
  </si>
  <si>
    <t>договор №011/29-Т-324-21 от 15.09.2021, доп.соглашение №1 от 22.03.2022 о продлении договора до 15.06.2022</t>
  </si>
  <si>
    <t>Стоимость
руб.без НДС</t>
  </si>
  <si>
    <t>счет № П2990232 от 29.03.2022</t>
  </si>
  <si>
    <t>счет № П2990896 от 17.10.2022</t>
  </si>
  <si>
    <t>испытания трансформаторнго масла</t>
  </si>
  <si>
    <t>испытания трансформаторного масла</t>
  </si>
  <si>
    <t>Серов М.С.</t>
  </si>
  <si>
    <t>договор подряда 01/024Д от 01.01.2022</t>
  </si>
  <si>
    <t>ремонт и ТО РЗА и микропроцессорных устр-в Сириус на ПС Береза 110 кВ</t>
  </si>
  <si>
    <t>По состоянию на дату:</t>
  </si>
  <si>
    <t>ЭРЦ№8 АО НПО "ПРЗ"</t>
  </si>
  <si>
    <t>шифр затрат 2319595</t>
  </si>
  <si>
    <t>Восстановление линейного разъединителя на ТП-13</t>
  </si>
  <si>
    <t>2.1. Показатели качества услуг по передаче электрической энергии по АО "НПО "Правдинский радиозавод" в 2022 году, а также динамика по отношению к году, предшествующему отчетному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</si>
</sst>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#,##0.0"/>
    <numFmt numFmtId="174" formatCode="0.0000"/>
    <numFmt numFmtId="175" formatCode="0.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0000"/>
    <numFmt numFmtId="183" formatCode="#,##0.000000"/>
    <numFmt numFmtId="184" formatCode="0.000000"/>
  </numFmts>
  <fonts count="27"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vertAlign val="subscript"/>
      <sz val="10"/>
      <color indexed="8"/>
      <name val="Arial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sz val="9"/>
      <name val="Arial"/>
      <family val="2"/>
    </font>
    <font>
      <sz val="9"/>
      <color indexed="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color indexed="53"/>
      <name val="Arial"/>
      <family val="2"/>
    </font>
    <font>
      <sz val="11"/>
      <color indexed="8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10" fillId="3" borderId="1" applyNumberFormat="0" applyAlignment="0" applyProtection="0"/>
    <xf numFmtId="0" fontId="11" fillId="2" borderId="2" applyNumberFormat="0" applyAlignment="0" applyProtection="0"/>
    <xf numFmtId="0" fontId="12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4" borderId="7" applyNumberFormat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6" borderId="0" applyNumberFormat="0" applyBorder="0" applyAlignment="0" applyProtection="0"/>
  </cellStyleXfs>
  <cellXfs count="214"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3" fontId="2" fillId="0" borderId="10" xfId="0" applyNumberFormat="1" applyFont="1" applyFill="1" applyBorder="1" applyAlignment="1" applyProtection="1">
      <alignment horizontal="center" vertical="center" wrapText="1"/>
      <protection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Border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1" fillId="0" borderId="0" xfId="53" applyFont="1" applyFill="1" applyAlignment="1">
      <alignment wrapText="1"/>
      <protection/>
    </xf>
    <xf numFmtId="0" fontId="1" fillId="0" borderId="0" xfId="53" applyFont="1" applyFill="1" applyAlignment="1">
      <alignment/>
      <protection/>
    </xf>
    <xf numFmtId="1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11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0" xfId="33" applyNumberFormat="1" applyFont="1" applyFill="1" applyBorder="1" applyAlignment="1">
      <alignment horizontal="center" vertical="center" wrapText="1" readingOrder="1"/>
      <protection/>
    </xf>
    <xf numFmtId="0" fontId="1" fillId="0" borderId="12" xfId="33" applyNumberFormat="1" applyFont="1" applyFill="1" applyBorder="1" applyAlignment="1">
      <alignment horizontal="center" vertical="center" wrapText="1" readingOrder="1"/>
      <protection/>
    </xf>
    <xf numFmtId="0" fontId="1" fillId="0" borderId="12" xfId="33" applyNumberFormat="1" applyFont="1" applyFill="1" applyBorder="1" applyAlignment="1">
      <alignment vertical="top" wrapText="1" readingOrder="1"/>
      <protection/>
    </xf>
    <xf numFmtId="0" fontId="1" fillId="0" borderId="13" xfId="33" applyNumberFormat="1" applyFont="1" applyFill="1" applyBorder="1" applyAlignment="1">
      <alignment vertical="top" wrapText="1" readingOrder="1"/>
      <protection/>
    </xf>
    <xf numFmtId="1" fontId="1" fillId="0" borderId="12" xfId="33" applyNumberFormat="1" applyFont="1" applyFill="1" applyBorder="1" applyAlignment="1">
      <alignment horizontal="center" vertical="center" wrapText="1" readingOrder="1"/>
      <protection/>
    </xf>
    <xf numFmtId="0" fontId="1" fillId="0" borderId="0" xfId="33" applyNumberFormat="1" applyFont="1" applyFill="1" applyBorder="1" applyAlignment="1">
      <alignment vertical="top" wrapText="1" readingOrder="1"/>
      <protection/>
    </xf>
    <xf numFmtId="0" fontId="1" fillId="0" borderId="12" xfId="33" applyNumberFormat="1" applyFont="1" applyFill="1" applyBorder="1" applyAlignment="1">
      <alignment horizontal="center" vertical="top" wrapText="1" readingOrder="1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53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53" applyFont="1" applyAlignment="1">
      <alignment/>
      <protection/>
    </xf>
    <xf numFmtId="0" fontId="1" fillId="0" borderId="14" xfId="53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3" fontId="1" fillId="0" borderId="16" xfId="0" applyNumberFormat="1" applyFont="1" applyFill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 wrapText="1"/>
    </xf>
    <xf numFmtId="3" fontId="1" fillId="0" borderId="18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3" fontId="1" fillId="0" borderId="19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4" fontId="2" fillId="0" borderId="21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22" xfId="33" applyNumberFormat="1" applyFont="1" applyFill="1" applyBorder="1" applyAlignment="1">
      <alignment horizontal="center" vertical="center" wrapText="1" readingOrder="1"/>
      <protection/>
    </xf>
    <xf numFmtId="0" fontId="1" fillId="0" borderId="10" xfId="0" applyFont="1" applyFill="1" applyBorder="1" applyAlignment="1">
      <alignment vertical="center" wrapText="1"/>
    </xf>
    <xf numFmtId="14" fontId="2" fillId="0" borderId="10" xfId="0" applyNumberFormat="1" applyFont="1" applyFill="1" applyBorder="1" applyAlignment="1" applyProtection="1">
      <alignment horizontal="left" vertical="center" wrapText="1"/>
      <protection/>
    </xf>
    <xf numFmtId="4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5" fillId="0" borderId="0" xfId="0" applyFont="1" applyAlignment="1">
      <alignment/>
    </xf>
    <xf numFmtId="1" fontId="2" fillId="0" borderId="10" xfId="0" applyNumberFormat="1" applyFont="1" applyBorder="1" applyAlignment="1">
      <alignment horizontal="right" vertical="center" wrapText="1"/>
    </xf>
    <xf numFmtId="174" fontId="2" fillId="0" borderId="10" xfId="0" applyNumberFormat="1" applyFont="1" applyBorder="1" applyAlignment="1">
      <alignment horizontal="right" vertical="center" wrapText="1"/>
    </xf>
    <xf numFmtId="1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174" fontId="25" fillId="0" borderId="10" xfId="0" applyNumberFormat="1" applyFont="1" applyBorder="1" applyAlignment="1">
      <alignment horizontal="right" vertical="center" wrapText="1"/>
    </xf>
    <xf numFmtId="0" fontId="25" fillId="0" borderId="10" xfId="0" applyFont="1" applyBorder="1" applyAlignment="1">
      <alignment horizontal="right" vertical="center" wrapText="1"/>
    </xf>
    <xf numFmtId="0" fontId="25" fillId="0" borderId="10" xfId="0" applyFont="1" applyBorder="1" applyAlignment="1">
      <alignment vertical="center" wrapText="1"/>
    </xf>
    <xf numFmtId="175" fontId="2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26" fillId="0" borderId="0" xfId="0" applyFont="1" applyFill="1" applyBorder="1" applyAlignment="1">
      <alignment/>
    </xf>
    <xf numFmtId="0" fontId="26" fillId="0" borderId="10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vertical="top" wrapText="1"/>
    </xf>
    <xf numFmtId="0" fontId="26" fillId="0" borderId="0" xfId="0" applyFont="1" applyFill="1" applyBorder="1" applyAlignment="1">
      <alignment vertical="top" wrapText="1"/>
    </xf>
    <xf numFmtId="0" fontId="26" fillId="0" borderId="0" xfId="0" applyFont="1" applyFill="1" applyBorder="1" applyAlignment="1">
      <alignment vertical="top"/>
    </xf>
    <xf numFmtId="0" fontId="26" fillId="0" borderId="10" xfId="0" applyFont="1" applyFill="1" applyBorder="1" applyAlignment="1">
      <alignment horizontal="left" vertical="top" wrapText="1"/>
    </xf>
    <xf numFmtId="49" fontId="26" fillId="0" borderId="10" xfId="0" applyNumberFormat="1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left" vertical="top"/>
    </xf>
    <xf numFmtId="0" fontId="26" fillId="0" borderId="10" xfId="0" applyFont="1" applyFill="1" applyBorder="1" applyAlignment="1">
      <alignment horizontal="center" vertical="top"/>
    </xf>
    <xf numFmtId="0" fontId="26" fillId="0" borderId="0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center" vertical="center" wrapText="1"/>
    </xf>
    <xf numFmtId="3" fontId="1" fillId="0" borderId="25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3" fontId="1" fillId="0" borderId="24" xfId="0" applyNumberFormat="1" applyFont="1" applyFill="1" applyBorder="1" applyAlignment="1">
      <alignment horizontal="center" vertical="center" wrapText="1"/>
    </xf>
    <xf numFmtId="3" fontId="1" fillId="0" borderId="26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10" xfId="33" applyNumberFormat="1" applyFont="1" applyFill="1" applyBorder="1" applyAlignment="1">
      <alignment horizontal="center" vertical="top" wrapText="1" readingOrder="1"/>
      <protection/>
    </xf>
    <xf numFmtId="0" fontId="6" fillId="0" borderId="0" xfId="0" applyFont="1" applyFill="1" applyBorder="1" applyAlignment="1">
      <alignment vertical="top"/>
    </xf>
    <xf numFmtId="0" fontId="6" fillId="0" borderId="10" xfId="33" applyNumberFormat="1" applyFont="1" applyFill="1" applyBorder="1" applyAlignment="1">
      <alignment horizontal="center" vertical="top" wrapText="1"/>
      <protection/>
    </xf>
    <xf numFmtId="0" fontId="7" fillId="0" borderId="10" xfId="0" applyFont="1" applyFill="1" applyBorder="1" applyAlignment="1">
      <alignment horizontal="center" vertical="top"/>
    </xf>
    <xf numFmtId="0" fontId="6" fillId="0" borderId="10" xfId="33" applyNumberFormat="1" applyFont="1" applyFill="1" applyBorder="1" applyAlignment="1">
      <alignment horizontal="center" vertical="top" textRotation="90" wrapText="1" readingOrder="1"/>
      <protection/>
    </xf>
    <xf numFmtId="0" fontId="6" fillId="0" borderId="10" xfId="33" applyNumberFormat="1" applyFont="1" applyFill="1" applyBorder="1" applyAlignment="1">
      <alignment horizontal="center" vertical="top" textRotation="90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3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3" fontId="2" fillId="0" borderId="24" xfId="0" applyNumberFormat="1" applyFont="1" applyFill="1" applyBorder="1" applyAlignment="1" applyProtection="1">
      <alignment horizontal="center" vertical="center" wrapText="1"/>
      <protection/>
    </xf>
    <xf numFmtId="3" fontId="2" fillId="0" borderId="18" xfId="0" applyNumberFormat="1" applyFont="1" applyFill="1" applyBorder="1" applyAlignment="1" applyProtection="1">
      <alignment horizontal="center" vertical="center" wrapText="1"/>
      <protection/>
    </xf>
    <xf numFmtId="3" fontId="2" fillId="0" borderId="26" xfId="0" applyNumberFormat="1" applyFont="1" applyFill="1" applyBorder="1" applyAlignment="1" applyProtection="1">
      <alignment horizontal="center" vertical="center" wrapText="1"/>
      <protection/>
    </xf>
    <xf numFmtId="3" fontId="2" fillId="0" borderId="20" xfId="0" applyNumberFormat="1" applyFont="1" applyFill="1" applyBorder="1" applyAlignment="1" applyProtection="1">
      <alignment horizontal="center" vertical="center" wrapText="1"/>
      <protection/>
    </xf>
    <xf numFmtId="2" fontId="2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right" vertical="top"/>
    </xf>
    <xf numFmtId="0" fontId="2" fillId="2" borderId="10" xfId="0" applyFont="1" applyFill="1" applyBorder="1" applyAlignment="1">
      <alignment horizontal="left" vertical="top" wrapText="1"/>
    </xf>
    <xf numFmtId="4" fontId="2" fillId="2" borderId="10" xfId="0" applyNumberFormat="1" applyFont="1" applyFill="1" applyBorder="1" applyAlignment="1">
      <alignment vertical="top"/>
    </xf>
    <xf numFmtId="0" fontId="2" fillId="2" borderId="10" xfId="0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8" fillId="2" borderId="10" xfId="0" applyFont="1" applyFill="1" applyBorder="1" applyAlignment="1">
      <alignment horizontal="left" vertical="top" wrapText="1"/>
    </xf>
    <xf numFmtId="4" fontId="8" fillId="2" borderId="10" xfId="0" applyNumberFormat="1" applyFont="1" applyFill="1" applyBorder="1" applyAlignment="1">
      <alignment vertical="top"/>
    </xf>
    <xf numFmtId="0" fontId="8" fillId="2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26" fillId="0" borderId="0" xfId="0" applyFont="1" applyFill="1" applyBorder="1" applyAlignment="1">
      <alignment horizontal="left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4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83" fontId="2" fillId="0" borderId="10" xfId="0" applyNumberFormat="1" applyFont="1" applyBorder="1" applyAlignment="1">
      <alignment horizontal="right" vertical="center" wrapText="1"/>
    </xf>
    <xf numFmtId="184" fontId="2" fillId="0" borderId="10" xfId="0" applyNumberFormat="1" applyFont="1" applyFill="1" applyBorder="1" applyAlignment="1">
      <alignment horizontal="right"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top" wrapText="1"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0" xfId="53" applyFont="1" applyFill="1" applyAlignment="1">
      <alignment horizontal="left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5" xfId="0" applyNumberFormat="1" applyFont="1" applyFill="1" applyBorder="1" applyAlignment="1" applyProtection="1">
      <alignment horizontal="center" vertical="center" wrapText="1"/>
      <protection/>
    </xf>
    <xf numFmtId="4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>
      <alignment horizontal="center" vertical="top" wrapText="1"/>
    </xf>
    <xf numFmtId="0" fontId="1" fillId="0" borderId="22" xfId="33" applyNumberFormat="1" applyFont="1" applyFill="1" applyBorder="1" applyAlignment="1">
      <alignment horizontal="center" vertical="center" wrapText="1" readingOrder="1"/>
      <protection/>
    </xf>
    <xf numFmtId="0" fontId="1" fillId="0" borderId="29" xfId="33" applyNumberFormat="1" applyFont="1" applyFill="1" applyBorder="1" applyAlignment="1">
      <alignment horizontal="center" vertical="center" wrapText="1" readingOrder="1"/>
      <protection/>
    </xf>
    <xf numFmtId="0" fontId="1" fillId="0" borderId="30" xfId="33" applyNumberFormat="1" applyFont="1" applyFill="1" applyBorder="1" applyAlignment="1">
      <alignment horizontal="center" vertical="center" wrapText="1" readingOrder="1"/>
      <protection/>
    </xf>
    <xf numFmtId="0" fontId="1" fillId="0" borderId="0" xfId="33" applyNumberFormat="1" applyFont="1" applyFill="1" applyBorder="1" applyAlignment="1">
      <alignment vertical="top" wrapText="1" readingOrder="1"/>
      <protection/>
    </xf>
    <xf numFmtId="0" fontId="2" fillId="0" borderId="0" xfId="0" applyFont="1" applyFill="1" applyBorder="1" applyAlignment="1">
      <alignment/>
    </xf>
    <xf numFmtId="0" fontId="1" fillId="0" borderId="12" xfId="33" applyNumberFormat="1" applyFont="1" applyFill="1" applyBorder="1" applyAlignment="1">
      <alignment horizontal="center" vertical="center" wrapText="1" readingOrder="1"/>
      <protection/>
    </xf>
    <xf numFmtId="0" fontId="2" fillId="0" borderId="31" xfId="33" applyNumberFormat="1" applyFont="1" applyFill="1" applyBorder="1" applyAlignment="1">
      <alignment vertical="top" wrapText="1"/>
      <protection/>
    </xf>
    <xf numFmtId="0" fontId="2" fillId="0" borderId="32" xfId="33" applyNumberFormat="1" applyFont="1" applyFill="1" applyBorder="1" applyAlignment="1">
      <alignment vertical="top" wrapText="1"/>
      <protection/>
    </xf>
    <xf numFmtId="0" fontId="1" fillId="0" borderId="12" xfId="33" applyNumberFormat="1" applyFont="1" applyFill="1" applyBorder="1" applyAlignment="1">
      <alignment horizontal="center" vertical="top" wrapText="1" readingOrder="1"/>
      <protection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justify" vertical="top"/>
    </xf>
    <xf numFmtId="0" fontId="2" fillId="0" borderId="0" xfId="0" applyFont="1" applyFill="1" applyBorder="1" applyAlignment="1">
      <alignment horizontal="justify"/>
    </xf>
    <xf numFmtId="0" fontId="2" fillId="0" borderId="0" xfId="0" applyFont="1" applyFill="1" applyBorder="1" applyAlignment="1">
      <alignment horizontal="left" vertical="top"/>
    </xf>
    <xf numFmtId="0" fontId="1" fillId="0" borderId="0" xfId="33" applyNumberFormat="1" applyFont="1" applyFill="1" applyBorder="1" applyAlignment="1">
      <alignment horizontal="left" vertical="center" wrapText="1" readingOrder="1"/>
      <protection/>
    </xf>
    <xf numFmtId="0" fontId="1" fillId="0" borderId="15" xfId="33" applyNumberFormat="1" applyFont="1" applyFill="1" applyBorder="1" applyAlignment="1">
      <alignment horizontal="center" vertical="center" wrapText="1" readingOrder="1"/>
      <protection/>
    </xf>
    <xf numFmtId="0" fontId="1" fillId="0" borderId="14" xfId="33" applyNumberFormat="1" applyFont="1" applyFill="1" applyBorder="1" applyAlignment="1">
      <alignment horizontal="center" vertical="center" wrapText="1" readingOrder="1"/>
      <protection/>
    </xf>
    <xf numFmtId="0" fontId="1" fillId="0" borderId="10" xfId="33" applyNumberFormat="1" applyFont="1" applyFill="1" applyBorder="1" applyAlignment="1">
      <alignment horizontal="center" vertical="center" wrapText="1" readingOrder="1"/>
      <protection/>
    </xf>
    <xf numFmtId="0" fontId="1" fillId="0" borderId="13" xfId="33" applyNumberFormat="1" applyFont="1" applyFill="1" applyBorder="1" applyAlignment="1">
      <alignment horizontal="center" vertical="center" wrapText="1" readingOrder="1"/>
      <protection/>
    </xf>
    <xf numFmtId="0" fontId="1" fillId="0" borderId="32" xfId="33" applyNumberFormat="1" applyFont="1" applyFill="1" applyBorder="1" applyAlignment="1">
      <alignment horizontal="center" vertical="center" wrapText="1" readingOrder="1"/>
      <protection/>
    </xf>
    <xf numFmtId="0" fontId="1" fillId="0" borderId="33" xfId="33" applyNumberFormat="1" applyFont="1" applyFill="1" applyBorder="1" applyAlignment="1">
      <alignment horizontal="center" vertical="center" wrapText="1" readingOrder="1"/>
      <protection/>
    </xf>
    <xf numFmtId="0" fontId="1" fillId="0" borderId="34" xfId="33" applyNumberFormat="1" applyFont="1" applyFill="1" applyBorder="1" applyAlignment="1">
      <alignment horizontal="center" vertical="center" wrapText="1" readingOrder="1"/>
      <protection/>
    </xf>
    <xf numFmtId="0" fontId="1" fillId="0" borderId="14" xfId="0" applyFont="1" applyFill="1" applyBorder="1" applyAlignment="1">
      <alignment horizontal="center" vertical="center" wrapText="1"/>
    </xf>
    <xf numFmtId="0" fontId="1" fillId="0" borderId="23" xfId="53" applyFont="1" applyBorder="1" applyAlignment="1">
      <alignment horizontal="center" vertical="center" wrapText="1"/>
      <protection/>
    </xf>
    <xf numFmtId="0" fontId="1" fillId="0" borderId="25" xfId="53" applyFont="1" applyBorder="1" applyAlignment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53" applyFont="1" applyBorder="1" applyAlignment="1">
      <alignment horizontal="center" vertical="center" wrapText="1"/>
      <protection/>
    </xf>
    <xf numFmtId="0" fontId="1" fillId="0" borderId="14" xfId="53" applyFont="1" applyBorder="1" applyAlignment="1">
      <alignment horizontal="center" vertical="center" wrapText="1"/>
      <protection/>
    </xf>
    <xf numFmtId="0" fontId="1" fillId="0" borderId="15" xfId="53" applyNumberFormat="1" applyFont="1" applyFill="1" applyBorder="1" applyAlignment="1" applyProtection="1">
      <alignment horizontal="center" vertical="center" wrapText="1"/>
      <protection/>
    </xf>
    <xf numFmtId="0" fontId="1" fillId="0" borderId="14" xfId="53" applyNumberFormat="1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6" fillId="0" borderId="10" xfId="33" applyNumberFormat="1" applyFont="1" applyFill="1" applyBorder="1" applyAlignment="1">
      <alignment horizontal="center" vertical="top" wrapText="1" readingOrder="1"/>
      <protection/>
    </xf>
    <xf numFmtId="0" fontId="6" fillId="0" borderId="10" xfId="33" applyNumberFormat="1" applyFont="1" applyFill="1" applyBorder="1" applyAlignment="1">
      <alignment vertical="top" wrapText="1"/>
      <protection/>
    </xf>
    <xf numFmtId="0" fontId="6" fillId="0" borderId="23" xfId="33" applyNumberFormat="1" applyFont="1" applyFill="1" applyBorder="1" applyAlignment="1">
      <alignment horizontal="center" vertical="top" wrapText="1" readingOrder="1"/>
      <protection/>
    </xf>
    <xf numFmtId="0" fontId="6" fillId="0" borderId="25" xfId="33" applyNumberFormat="1" applyFont="1" applyFill="1" applyBorder="1" applyAlignment="1">
      <alignment vertical="top" wrapText="1"/>
      <protection/>
    </xf>
    <xf numFmtId="0" fontId="6" fillId="0" borderId="15" xfId="33" applyNumberFormat="1" applyFont="1" applyFill="1" applyBorder="1" applyAlignment="1">
      <alignment horizontal="center" vertical="top" wrapText="1" readingOrder="1"/>
      <protection/>
    </xf>
    <xf numFmtId="0" fontId="6" fillId="0" borderId="14" xfId="33" applyNumberFormat="1" applyFont="1" applyFill="1" applyBorder="1" applyAlignment="1">
      <alignment horizontal="center" vertical="top" wrapText="1" readingOrder="1"/>
      <protection/>
    </xf>
    <xf numFmtId="0" fontId="6" fillId="0" borderId="15" xfId="33" applyNumberFormat="1" applyFont="1" applyFill="1" applyBorder="1" applyAlignment="1">
      <alignment horizontal="center" vertical="top" textRotation="90" wrapText="1" readingOrder="1"/>
      <protection/>
    </xf>
    <xf numFmtId="0" fontId="6" fillId="0" borderId="14" xfId="33" applyNumberFormat="1" applyFont="1" applyFill="1" applyBorder="1" applyAlignment="1">
      <alignment horizontal="center" vertical="top" textRotation="90" wrapText="1" readingOrder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6495ED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4</xdr:row>
      <xdr:rowOff>1619250</xdr:rowOff>
    </xdr:from>
    <xdr:to>
      <xdr:col>4</xdr:col>
      <xdr:colOff>257175</xdr:colOff>
      <xdr:row>4</xdr:row>
      <xdr:rowOff>1866900</xdr:rowOff>
    </xdr:to>
    <xdr:pic>
      <xdr:nvPicPr>
        <xdr:cNvPr id="1" name="Рисунок 1" descr="base_1_181974_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95525" y="2438400"/>
          <a:ext cx="4762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504825</xdr:colOff>
      <xdr:row>4</xdr:row>
      <xdr:rowOff>1600200</xdr:rowOff>
    </xdr:from>
    <xdr:to>
      <xdr:col>8</xdr:col>
      <xdr:colOff>428625</xdr:colOff>
      <xdr:row>4</xdr:row>
      <xdr:rowOff>1838325</xdr:rowOff>
    </xdr:to>
    <xdr:pic>
      <xdr:nvPicPr>
        <xdr:cNvPr id="2" name="Рисунок 2" descr="base_1_181974_1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705350" y="2419350"/>
          <a:ext cx="533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352425</xdr:colOff>
      <xdr:row>4</xdr:row>
      <xdr:rowOff>1543050</xdr:rowOff>
    </xdr:from>
    <xdr:to>
      <xdr:col>13</xdr:col>
      <xdr:colOff>85725</xdr:colOff>
      <xdr:row>4</xdr:row>
      <xdr:rowOff>1838325</xdr:rowOff>
    </xdr:to>
    <xdr:pic>
      <xdr:nvPicPr>
        <xdr:cNvPr id="3" name="Рисунок 3" descr="base_1_181974_1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905625" y="2362200"/>
          <a:ext cx="8001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180975</xdr:colOff>
      <xdr:row>4</xdr:row>
      <xdr:rowOff>1552575</xdr:rowOff>
    </xdr:from>
    <xdr:to>
      <xdr:col>16</xdr:col>
      <xdr:colOff>428625</xdr:colOff>
      <xdr:row>4</xdr:row>
      <xdr:rowOff>1819275</xdr:rowOff>
    </xdr:to>
    <xdr:pic>
      <xdr:nvPicPr>
        <xdr:cNvPr id="4" name="Рисунок 8" descr="base_1_181974_15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8829675" y="2371725"/>
          <a:ext cx="7524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zoomScalePageLayoutView="0" workbookViewId="0" topLeftCell="A1">
      <selection activeCell="B38" sqref="B38:B39"/>
    </sheetView>
  </sheetViews>
  <sheetFormatPr defaultColWidth="9.140625" defaultRowHeight="15"/>
  <cols>
    <col min="1" max="1" width="14.28125" style="1" customWidth="1"/>
    <col min="2" max="2" width="20.140625" style="1" customWidth="1"/>
    <col min="3" max="3" width="17.7109375" style="1" customWidth="1"/>
    <col min="4" max="4" width="15.8515625" style="1" customWidth="1"/>
    <col min="5" max="5" width="17.57421875" style="1" customWidth="1"/>
    <col min="6" max="6" width="15.8515625" style="1" customWidth="1"/>
    <col min="7" max="7" width="17.28125" style="1" customWidth="1"/>
    <col min="8" max="8" width="18.57421875" style="1" customWidth="1"/>
    <col min="9" max="16384" width="9.140625" style="1" customWidth="1"/>
  </cols>
  <sheetData>
    <row r="1" spans="1:8" ht="23.25" customHeight="1">
      <c r="A1" s="59" t="s">
        <v>238</v>
      </c>
      <c r="B1" s="59"/>
      <c r="C1" s="59"/>
      <c r="D1" s="59"/>
      <c r="E1" s="59"/>
      <c r="F1" s="59"/>
      <c r="G1" s="59"/>
      <c r="H1" s="59"/>
    </row>
    <row r="2" ht="17.25" customHeight="1">
      <c r="A2" s="1" t="s">
        <v>239</v>
      </c>
    </row>
    <row r="3" ht="13.5" thickBot="1"/>
    <row r="4" spans="1:8" ht="27" customHeight="1">
      <c r="A4" s="160" t="s">
        <v>106</v>
      </c>
      <c r="B4" s="157" t="s">
        <v>107</v>
      </c>
      <c r="C4" s="158">
        <v>2021</v>
      </c>
      <c r="D4" s="159"/>
      <c r="E4" s="158">
        <v>2022</v>
      </c>
      <c r="F4" s="159"/>
      <c r="G4" s="115" t="s">
        <v>108</v>
      </c>
      <c r="H4" s="3" t="s">
        <v>108</v>
      </c>
    </row>
    <row r="5" spans="1:8" ht="36.75" customHeight="1">
      <c r="A5" s="160"/>
      <c r="B5" s="157"/>
      <c r="C5" s="83" t="s">
        <v>109</v>
      </c>
      <c r="D5" s="117" t="s">
        <v>110</v>
      </c>
      <c r="E5" s="83" t="s">
        <v>109</v>
      </c>
      <c r="F5" s="117" t="s">
        <v>110</v>
      </c>
      <c r="G5" s="115" t="s">
        <v>109</v>
      </c>
      <c r="H5" s="3" t="s">
        <v>110</v>
      </c>
    </row>
    <row r="6" spans="1:8" ht="12.75">
      <c r="A6" s="160" t="s">
        <v>111</v>
      </c>
      <c r="B6" s="114" t="s">
        <v>224</v>
      </c>
      <c r="C6" s="118">
        <f aca="true" t="shared" si="0" ref="C6:D8">C9+C12+C15</f>
        <v>1</v>
      </c>
      <c r="D6" s="119">
        <f t="shared" si="0"/>
        <v>0</v>
      </c>
      <c r="E6" s="118">
        <f aca="true" t="shared" si="1" ref="E6:H8">E9+E12+E15</f>
        <v>1</v>
      </c>
      <c r="F6" s="119">
        <f t="shared" si="1"/>
        <v>0</v>
      </c>
      <c r="G6" s="116">
        <f>G9+G12+G15</f>
        <v>0</v>
      </c>
      <c r="H6" s="4">
        <f>H9+H12+H15</f>
        <v>0</v>
      </c>
    </row>
    <row r="7" spans="1:8" ht="12.75">
      <c r="A7" s="160"/>
      <c r="B7" s="114" t="s">
        <v>225</v>
      </c>
      <c r="C7" s="118">
        <f t="shared" si="0"/>
        <v>0</v>
      </c>
      <c r="D7" s="119">
        <f t="shared" si="0"/>
        <v>0</v>
      </c>
      <c r="E7" s="118">
        <f t="shared" si="1"/>
        <v>0</v>
      </c>
      <c r="F7" s="119">
        <f t="shared" si="1"/>
        <v>0</v>
      </c>
      <c r="G7" s="116">
        <f t="shared" si="1"/>
        <v>0</v>
      </c>
      <c r="H7" s="4">
        <f t="shared" si="1"/>
        <v>0</v>
      </c>
    </row>
    <row r="8" spans="1:8" ht="12.75">
      <c r="A8" s="160"/>
      <c r="B8" s="114" t="s">
        <v>226</v>
      </c>
      <c r="C8" s="118">
        <f t="shared" si="0"/>
        <v>7</v>
      </c>
      <c r="D8" s="119">
        <f t="shared" si="0"/>
        <v>0</v>
      </c>
      <c r="E8" s="118">
        <f t="shared" si="1"/>
        <v>7</v>
      </c>
      <c r="F8" s="119">
        <f t="shared" si="1"/>
        <v>0</v>
      </c>
      <c r="G8" s="116">
        <f t="shared" si="1"/>
        <v>0</v>
      </c>
      <c r="H8" s="4">
        <f t="shared" si="1"/>
        <v>0</v>
      </c>
    </row>
    <row r="9" spans="1:8" ht="12.75">
      <c r="A9" s="160" t="s">
        <v>102</v>
      </c>
      <c r="B9" s="114" t="s">
        <v>224</v>
      </c>
      <c r="C9" s="118">
        <v>1</v>
      </c>
      <c r="D9" s="119"/>
      <c r="E9" s="118">
        <v>1</v>
      </c>
      <c r="F9" s="119"/>
      <c r="G9" s="116">
        <f>E9-C9</f>
        <v>0</v>
      </c>
      <c r="H9" s="4">
        <f>F9-D9</f>
        <v>0</v>
      </c>
    </row>
    <row r="10" spans="1:8" ht="12.75">
      <c r="A10" s="160"/>
      <c r="B10" s="114" t="s">
        <v>225</v>
      </c>
      <c r="C10" s="118"/>
      <c r="D10" s="119"/>
      <c r="E10" s="118"/>
      <c r="F10" s="119"/>
      <c r="G10" s="116">
        <f aca="true" t="shared" si="2" ref="G10:G17">E10-C10</f>
        <v>0</v>
      </c>
      <c r="H10" s="4">
        <f aca="true" t="shared" si="3" ref="H10:H17">F10-D10</f>
        <v>0</v>
      </c>
    </row>
    <row r="11" spans="1:8" ht="12.75">
      <c r="A11" s="160"/>
      <c r="B11" s="114" t="s">
        <v>226</v>
      </c>
      <c r="C11" s="118">
        <v>1</v>
      </c>
      <c r="D11" s="119"/>
      <c r="E11" s="118">
        <v>1</v>
      </c>
      <c r="F11" s="119"/>
      <c r="G11" s="116">
        <f>E11-C11</f>
        <v>0</v>
      </c>
      <c r="H11" s="4">
        <f t="shared" si="3"/>
        <v>0</v>
      </c>
    </row>
    <row r="12" spans="1:8" ht="12.75">
      <c r="A12" s="160" t="s">
        <v>103</v>
      </c>
      <c r="B12" s="114" t="s">
        <v>224</v>
      </c>
      <c r="C12" s="118"/>
      <c r="D12" s="119"/>
      <c r="E12" s="118"/>
      <c r="F12" s="119"/>
      <c r="G12" s="116">
        <f t="shared" si="2"/>
        <v>0</v>
      </c>
      <c r="H12" s="4">
        <f t="shared" si="3"/>
        <v>0</v>
      </c>
    </row>
    <row r="13" spans="1:8" ht="12.75">
      <c r="A13" s="160"/>
      <c r="B13" s="114" t="s">
        <v>225</v>
      </c>
      <c r="C13" s="118"/>
      <c r="D13" s="119"/>
      <c r="E13" s="118"/>
      <c r="F13" s="119"/>
      <c r="G13" s="116">
        <f t="shared" si="2"/>
        <v>0</v>
      </c>
      <c r="H13" s="4">
        <f t="shared" si="3"/>
        <v>0</v>
      </c>
    </row>
    <row r="14" spans="1:8" ht="12.75">
      <c r="A14" s="160"/>
      <c r="B14" s="114" t="s">
        <v>226</v>
      </c>
      <c r="C14" s="118">
        <v>1</v>
      </c>
      <c r="D14" s="119"/>
      <c r="E14" s="118">
        <v>1</v>
      </c>
      <c r="F14" s="119"/>
      <c r="G14" s="116">
        <f t="shared" si="2"/>
        <v>0</v>
      </c>
      <c r="H14" s="4">
        <f t="shared" si="3"/>
        <v>0</v>
      </c>
    </row>
    <row r="15" spans="1:8" ht="12.75">
      <c r="A15" s="160" t="s">
        <v>101</v>
      </c>
      <c r="B15" s="114" t="s">
        <v>224</v>
      </c>
      <c r="C15" s="118"/>
      <c r="D15" s="119"/>
      <c r="E15" s="118"/>
      <c r="F15" s="119"/>
      <c r="G15" s="116">
        <f t="shared" si="2"/>
        <v>0</v>
      </c>
      <c r="H15" s="4">
        <f t="shared" si="3"/>
        <v>0</v>
      </c>
    </row>
    <row r="16" spans="1:8" ht="12.75">
      <c r="A16" s="160"/>
      <c r="B16" s="114" t="s">
        <v>225</v>
      </c>
      <c r="C16" s="118"/>
      <c r="D16" s="119"/>
      <c r="E16" s="118"/>
      <c r="F16" s="119"/>
      <c r="G16" s="116">
        <f t="shared" si="2"/>
        <v>0</v>
      </c>
      <c r="H16" s="4">
        <f t="shared" si="3"/>
        <v>0</v>
      </c>
    </row>
    <row r="17" spans="1:8" ht="13.5" thickBot="1">
      <c r="A17" s="160"/>
      <c r="B17" s="114" t="s">
        <v>226</v>
      </c>
      <c r="C17" s="120">
        <v>5</v>
      </c>
      <c r="D17" s="121"/>
      <c r="E17" s="120">
        <v>5</v>
      </c>
      <c r="F17" s="121"/>
      <c r="G17" s="116">
        <f t="shared" si="2"/>
        <v>0</v>
      </c>
      <c r="H17" s="4">
        <f t="shared" si="3"/>
        <v>0</v>
      </c>
    </row>
  </sheetData>
  <sheetProtection/>
  <mergeCells count="8">
    <mergeCell ref="B4:B5"/>
    <mergeCell ref="C4:D4"/>
    <mergeCell ref="A15:A17"/>
    <mergeCell ref="E4:F4"/>
    <mergeCell ref="A6:A8"/>
    <mergeCell ref="A9:A11"/>
    <mergeCell ref="A12:A14"/>
    <mergeCell ref="A4:A5"/>
  </mergeCells>
  <printOptions/>
  <pageMargins left="0.9448818897637796" right="0.1968503937007874" top="0.15748031496062992" bottom="0.15748031496062992" header="0.11811023622047245" footer="0.11811023622047245"/>
  <pageSetup fitToHeight="1" fitToWidth="1" orientation="portrait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zoomScalePageLayoutView="0" workbookViewId="0" topLeftCell="A1">
      <selection activeCell="A1" sqref="A1:F10"/>
    </sheetView>
  </sheetViews>
  <sheetFormatPr defaultColWidth="9.140625" defaultRowHeight="15"/>
  <cols>
    <col min="1" max="1" width="27.421875" style="61" customWidth="1"/>
    <col min="2" max="2" width="16.8515625" style="61" customWidth="1"/>
    <col min="3" max="3" width="10.28125" style="61" customWidth="1"/>
    <col min="4" max="4" width="16.421875" style="61" customWidth="1"/>
    <col min="5" max="5" width="19.28125" style="61" customWidth="1"/>
    <col min="6" max="6" width="15.140625" style="61" customWidth="1"/>
    <col min="7" max="16384" width="8.8515625" style="61" customWidth="1"/>
  </cols>
  <sheetData>
    <row r="1" s="65" customFormat="1" ht="14.25" customHeight="1">
      <c r="A1" s="65" t="s">
        <v>294</v>
      </c>
    </row>
    <row r="2" s="66" customFormat="1" ht="15" customHeight="1">
      <c r="A2" s="66" t="s">
        <v>290</v>
      </c>
    </row>
    <row r="3" s="66" customFormat="1" ht="14.25" customHeight="1">
      <c r="F3" s="124" t="s">
        <v>250</v>
      </c>
    </row>
    <row r="4" spans="1:6" ht="30" customHeight="1">
      <c r="A4" s="142" t="s">
        <v>240</v>
      </c>
      <c r="B4" s="142"/>
      <c r="C4" s="142"/>
      <c r="D4" s="143" t="s">
        <v>291</v>
      </c>
      <c r="E4" s="169"/>
      <c r="F4" s="144"/>
    </row>
    <row r="5" spans="1:6" ht="30" customHeight="1">
      <c r="A5" s="142" t="s">
        <v>107</v>
      </c>
      <c r="B5" s="142"/>
      <c r="C5" s="142"/>
      <c r="D5" s="143" t="s">
        <v>241</v>
      </c>
      <c r="E5" s="144"/>
      <c r="F5" s="62" t="s">
        <v>242</v>
      </c>
    </row>
    <row r="6" spans="1:6" ht="48.75" customHeight="1">
      <c r="A6" s="62" t="s">
        <v>243</v>
      </c>
      <c r="B6" s="62" t="s">
        <v>244</v>
      </c>
      <c r="C6" s="62" t="s">
        <v>245</v>
      </c>
      <c r="D6" s="62" t="s">
        <v>293</v>
      </c>
      <c r="E6" s="62" t="s">
        <v>292</v>
      </c>
      <c r="F6" s="63"/>
    </row>
    <row r="7" spans="1:6" ht="24" customHeight="1">
      <c r="A7" s="141" t="s">
        <v>295</v>
      </c>
      <c r="B7" s="141" t="s">
        <v>246</v>
      </c>
      <c r="C7" s="64" t="s">
        <v>247</v>
      </c>
      <c r="D7" s="122" t="s">
        <v>31</v>
      </c>
      <c r="E7" s="122" t="s">
        <v>31</v>
      </c>
      <c r="F7" s="62" t="s">
        <v>31</v>
      </c>
    </row>
    <row r="8" spans="1:6" ht="23.25" customHeight="1">
      <c r="A8" s="141"/>
      <c r="B8" s="141"/>
      <c r="C8" s="64" t="s">
        <v>248</v>
      </c>
      <c r="D8" s="122" t="s">
        <v>31</v>
      </c>
      <c r="E8" s="122" t="s">
        <v>31</v>
      </c>
      <c r="F8" s="62" t="s">
        <v>31</v>
      </c>
    </row>
    <row r="9" spans="1:6" ht="24" customHeight="1">
      <c r="A9" s="141"/>
      <c r="B9" s="141" t="s">
        <v>249</v>
      </c>
      <c r="C9" s="64" t="s">
        <v>247</v>
      </c>
      <c r="D9" s="123">
        <v>550</v>
      </c>
      <c r="E9" s="123">
        <v>3000</v>
      </c>
      <c r="F9" s="62" t="s">
        <v>31</v>
      </c>
    </row>
    <row r="10" spans="1:6" ht="30" customHeight="1">
      <c r="A10" s="141"/>
      <c r="B10" s="141"/>
      <c r="C10" s="64" t="s">
        <v>248</v>
      </c>
      <c r="D10" s="123">
        <v>550</v>
      </c>
      <c r="E10" s="123">
        <v>3000</v>
      </c>
      <c r="F10" s="62" t="s">
        <v>31</v>
      </c>
    </row>
  </sheetData>
  <sheetProtection/>
  <mergeCells count="7">
    <mergeCell ref="D5:E5"/>
    <mergeCell ref="D4:F4"/>
    <mergeCell ref="A7:A10"/>
    <mergeCell ref="B7:B8"/>
    <mergeCell ref="B9:B10"/>
    <mergeCell ref="A4:C4"/>
    <mergeCell ref="A5:C5"/>
  </mergeCells>
  <printOptions/>
  <pageMargins left="0.7086614173228347" right="0.7086614173228347" top="3.5039370078740157" bottom="0.7480314960629921" header="0.31496062992125984" footer="0.31496062992125984"/>
  <pageSetup fitToHeight="1" fitToWidth="1" orientation="portrait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zoomScalePageLayoutView="0" workbookViewId="0" topLeftCell="A1">
      <pane ySplit="6" topLeftCell="BM30" activePane="bottomLeft" state="frozen"/>
      <selection pane="topLeft" activeCell="A1" sqref="A1"/>
      <selection pane="bottomLeft" activeCell="A1" sqref="A1:Q37"/>
    </sheetView>
  </sheetViews>
  <sheetFormatPr defaultColWidth="9.140625" defaultRowHeight="15"/>
  <cols>
    <col min="1" max="1" width="5.28125" style="9" customWidth="1"/>
    <col min="2" max="2" width="33.7109375" style="9" customWidth="1"/>
    <col min="3" max="3" width="8.57421875" style="9" customWidth="1"/>
    <col min="4" max="4" width="9.00390625" style="9" customWidth="1"/>
    <col min="5" max="5" width="11.140625" style="9" customWidth="1"/>
    <col min="6" max="6" width="7.7109375" style="9" customWidth="1"/>
    <col min="7" max="7" width="9.28125" style="9" customWidth="1"/>
    <col min="8" max="8" width="11.140625" style="9" customWidth="1"/>
    <col min="9" max="9" width="8.00390625" style="9" customWidth="1"/>
    <col min="10" max="10" width="8.28125" style="9" customWidth="1"/>
    <col min="11" max="11" width="11.140625" style="9" customWidth="1"/>
    <col min="12" max="12" width="8.421875" style="9" customWidth="1"/>
    <col min="13" max="13" width="6.8515625" style="9" customWidth="1"/>
    <col min="14" max="14" width="11.140625" style="9" customWidth="1"/>
    <col min="15" max="15" width="8.140625" style="9" customWidth="1"/>
    <col min="16" max="16" width="7.7109375" style="9" customWidth="1"/>
    <col min="17" max="17" width="11.140625" style="9" customWidth="1"/>
    <col min="18" max="18" width="7.7109375" style="9" customWidth="1"/>
    <col min="19" max="16384" width="9.140625" style="9" customWidth="1"/>
  </cols>
  <sheetData>
    <row r="1" ht="12.75">
      <c r="A1" s="9" t="s">
        <v>100</v>
      </c>
    </row>
    <row r="2" spans="1:7" ht="20.25" customHeight="1">
      <c r="A2" s="173" t="s">
        <v>287</v>
      </c>
      <c r="B2" s="174"/>
      <c r="C2" s="174"/>
      <c r="D2" s="174"/>
      <c r="E2" s="174"/>
      <c r="F2" s="174"/>
      <c r="G2" s="174"/>
    </row>
    <row r="3" spans="1:17" ht="21.75" customHeight="1">
      <c r="A3" s="170" t="s">
        <v>104</v>
      </c>
      <c r="B3" s="170" t="s">
        <v>41</v>
      </c>
      <c r="C3" s="175" t="s">
        <v>42</v>
      </c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7"/>
    </row>
    <row r="4" spans="1:17" ht="51" customHeight="1">
      <c r="A4" s="171"/>
      <c r="B4" s="171"/>
      <c r="C4" s="178" t="s">
        <v>43</v>
      </c>
      <c r="D4" s="176"/>
      <c r="E4" s="177"/>
      <c r="F4" s="178" t="s">
        <v>44</v>
      </c>
      <c r="G4" s="176"/>
      <c r="H4" s="177"/>
      <c r="I4" s="178" t="s">
        <v>45</v>
      </c>
      <c r="J4" s="176"/>
      <c r="K4" s="177"/>
      <c r="L4" s="178" t="s">
        <v>46</v>
      </c>
      <c r="M4" s="176"/>
      <c r="N4" s="177"/>
      <c r="O4" s="178" t="s">
        <v>207</v>
      </c>
      <c r="P4" s="176"/>
      <c r="Q4" s="177"/>
    </row>
    <row r="5" spans="1:17" ht="60" customHeight="1">
      <c r="A5" s="172"/>
      <c r="B5" s="172"/>
      <c r="C5" s="38">
        <v>2021</v>
      </c>
      <c r="D5" s="38">
        <v>2022</v>
      </c>
      <c r="E5" s="38" t="s">
        <v>105</v>
      </c>
      <c r="F5" s="38">
        <v>2021</v>
      </c>
      <c r="G5" s="38">
        <v>2022</v>
      </c>
      <c r="H5" s="38" t="s">
        <v>105</v>
      </c>
      <c r="I5" s="38">
        <v>2021</v>
      </c>
      <c r="J5" s="38">
        <v>2022</v>
      </c>
      <c r="K5" s="38" t="s">
        <v>105</v>
      </c>
      <c r="L5" s="38">
        <v>2021</v>
      </c>
      <c r="M5" s="38">
        <v>2022</v>
      </c>
      <c r="N5" s="38" t="s">
        <v>105</v>
      </c>
      <c r="O5" s="38">
        <v>2021</v>
      </c>
      <c r="P5" s="38">
        <v>2022</v>
      </c>
      <c r="Q5" s="38" t="s">
        <v>105</v>
      </c>
    </row>
    <row r="6" spans="1:17" ht="12.75">
      <c r="A6" s="33" t="s">
        <v>182</v>
      </c>
      <c r="B6" s="33" t="s">
        <v>183</v>
      </c>
      <c r="C6" s="33" t="s">
        <v>184</v>
      </c>
      <c r="D6" s="33" t="s">
        <v>185</v>
      </c>
      <c r="E6" s="33" t="s">
        <v>186</v>
      </c>
      <c r="F6" s="33" t="s">
        <v>187</v>
      </c>
      <c r="G6" s="33" t="s">
        <v>188</v>
      </c>
      <c r="H6" s="33" t="s">
        <v>189</v>
      </c>
      <c r="I6" s="33" t="s">
        <v>190</v>
      </c>
      <c r="J6" s="33" t="s">
        <v>191</v>
      </c>
      <c r="K6" s="33" t="s">
        <v>192</v>
      </c>
      <c r="L6" s="33" t="s">
        <v>47</v>
      </c>
      <c r="M6" s="33" t="s">
        <v>48</v>
      </c>
      <c r="N6" s="33" t="s">
        <v>49</v>
      </c>
      <c r="O6" s="33" t="s">
        <v>50</v>
      </c>
      <c r="P6" s="33" t="s">
        <v>51</v>
      </c>
      <c r="Q6" s="33" t="s">
        <v>52</v>
      </c>
    </row>
    <row r="7" spans="1:17" ht="25.5">
      <c r="A7" s="38">
        <v>1</v>
      </c>
      <c r="B7" s="34" t="s">
        <v>53</v>
      </c>
      <c r="C7" s="33">
        <f>SUM(C8:C16)</f>
        <v>0</v>
      </c>
      <c r="D7" s="33">
        <f>SUM(D8:D16)</f>
        <v>0</v>
      </c>
      <c r="E7" s="36">
        <v>0</v>
      </c>
      <c r="F7" s="33">
        <v>0</v>
      </c>
      <c r="G7" s="33">
        <f>SUM(G8:G16)</f>
        <v>0</v>
      </c>
      <c r="H7" s="36">
        <v>0</v>
      </c>
      <c r="I7" s="33">
        <f>SUM(I8:I16)</f>
        <v>0</v>
      </c>
      <c r="J7" s="33">
        <f>SUM(J8:J16)</f>
        <v>0</v>
      </c>
      <c r="K7" s="33">
        <v>0</v>
      </c>
      <c r="L7" s="33">
        <f>SUM(L8:L16)</f>
        <v>0</v>
      </c>
      <c r="M7" s="33">
        <f>SUM(M8:M16)</f>
        <v>0</v>
      </c>
      <c r="N7" s="33">
        <v>0</v>
      </c>
      <c r="O7" s="33">
        <f>SUM(O8:O16)</f>
        <v>0</v>
      </c>
      <c r="P7" s="33">
        <f>SUM(P8:P16)</f>
        <v>0</v>
      </c>
      <c r="Q7" s="33">
        <v>0</v>
      </c>
    </row>
    <row r="8" spans="1:17" ht="25.5">
      <c r="A8" s="34" t="s">
        <v>54</v>
      </c>
      <c r="B8" s="35" t="s">
        <v>208</v>
      </c>
      <c r="C8" s="33">
        <v>0</v>
      </c>
      <c r="D8" s="33">
        <v>0</v>
      </c>
      <c r="E8" s="36">
        <v>0</v>
      </c>
      <c r="F8" s="33">
        <v>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</row>
    <row r="9" spans="1:17" ht="25.5">
      <c r="A9" s="34" t="s">
        <v>55</v>
      </c>
      <c r="B9" s="34" t="s">
        <v>209</v>
      </c>
      <c r="C9" s="33">
        <v>0</v>
      </c>
      <c r="D9" s="33">
        <v>0</v>
      </c>
      <c r="E9" s="36">
        <v>0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</row>
    <row r="10" spans="1:17" ht="12.75">
      <c r="A10" s="34" t="s">
        <v>56</v>
      </c>
      <c r="B10" s="34" t="s">
        <v>57</v>
      </c>
      <c r="C10" s="33">
        <v>0</v>
      </c>
      <c r="D10" s="33">
        <v>0</v>
      </c>
      <c r="E10" s="36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</row>
    <row r="11" spans="1:17" ht="12.75">
      <c r="A11" s="34" t="s">
        <v>58</v>
      </c>
      <c r="B11" s="34" t="s">
        <v>59</v>
      </c>
      <c r="C11" s="33">
        <v>0</v>
      </c>
      <c r="D11" s="33">
        <v>0</v>
      </c>
      <c r="E11" s="36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</row>
    <row r="12" spans="1:17" ht="25.5">
      <c r="A12" s="34" t="s">
        <v>60</v>
      </c>
      <c r="B12" s="34" t="s">
        <v>61</v>
      </c>
      <c r="C12" s="33">
        <v>0</v>
      </c>
      <c r="D12" s="33">
        <v>0</v>
      </c>
      <c r="E12" s="36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</row>
    <row r="13" spans="1:17" ht="12.75">
      <c r="A13" s="34" t="s">
        <v>62</v>
      </c>
      <c r="B13" s="34" t="s">
        <v>63</v>
      </c>
      <c r="C13" s="33">
        <v>0</v>
      </c>
      <c r="D13" s="33">
        <v>0</v>
      </c>
      <c r="E13" s="36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</row>
    <row r="14" spans="1:17" ht="12.75">
      <c r="A14" s="34" t="s">
        <v>64</v>
      </c>
      <c r="B14" s="34" t="s">
        <v>65</v>
      </c>
      <c r="C14" s="33">
        <v>0</v>
      </c>
      <c r="D14" s="33">
        <v>0</v>
      </c>
      <c r="E14" s="36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</row>
    <row r="15" spans="1:17" ht="12.75">
      <c r="A15" s="34" t="s">
        <v>66</v>
      </c>
      <c r="B15" s="34" t="s">
        <v>67</v>
      </c>
      <c r="C15" s="33">
        <v>0</v>
      </c>
      <c r="D15" s="33">
        <v>0</v>
      </c>
      <c r="E15" s="36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</row>
    <row r="16" spans="1:17" ht="12.75">
      <c r="A16" s="34" t="s">
        <v>68</v>
      </c>
      <c r="B16" s="34" t="s">
        <v>207</v>
      </c>
      <c r="C16" s="33">
        <v>0</v>
      </c>
      <c r="D16" s="33">
        <v>0</v>
      </c>
      <c r="E16" s="36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</row>
    <row r="17" spans="1:17" ht="12.75">
      <c r="A17" s="38">
        <v>2</v>
      </c>
      <c r="B17" s="34" t="s">
        <v>69</v>
      </c>
      <c r="C17" s="33">
        <v>0</v>
      </c>
      <c r="D17" s="33">
        <v>0</v>
      </c>
      <c r="E17" s="36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</row>
    <row r="18" spans="1:17" ht="25.5">
      <c r="A18" s="34" t="s">
        <v>70</v>
      </c>
      <c r="B18" s="34" t="s">
        <v>71</v>
      </c>
      <c r="C18" s="33">
        <v>0</v>
      </c>
      <c r="D18" s="33">
        <f>D19+D20</f>
        <v>0</v>
      </c>
      <c r="E18" s="36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f>P19+P20</f>
        <v>0</v>
      </c>
      <c r="Q18" s="33">
        <v>0</v>
      </c>
    </row>
    <row r="19" spans="1:17" ht="25.5">
      <c r="A19" s="34" t="s">
        <v>72</v>
      </c>
      <c r="B19" s="34" t="s">
        <v>214</v>
      </c>
      <c r="C19" s="33">
        <v>0</v>
      </c>
      <c r="D19" s="33">
        <v>0</v>
      </c>
      <c r="E19" s="36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</row>
    <row r="20" spans="1:17" ht="25.5">
      <c r="A20" s="34" t="s">
        <v>73</v>
      </c>
      <c r="B20" s="34" t="s">
        <v>215</v>
      </c>
      <c r="C20" s="33">
        <v>0</v>
      </c>
      <c r="D20" s="33">
        <v>0</v>
      </c>
      <c r="E20" s="36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</row>
    <row r="21" spans="1:17" ht="25.5">
      <c r="A21" s="34" t="s">
        <v>74</v>
      </c>
      <c r="B21" s="34" t="s">
        <v>209</v>
      </c>
      <c r="C21" s="33">
        <v>0</v>
      </c>
      <c r="D21" s="33">
        <v>0</v>
      </c>
      <c r="E21" s="36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</row>
    <row r="22" spans="1:17" ht="25.5">
      <c r="A22" s="34" t="s">
        <v>75</v>
      </c>
      <c r="B22" s="34" t="s">
        <v>210</v>
      </c>
      <c r="C22" s="33">
        <v>0</v>
      </c>
      <c r="D22" s="33">
        <v>0</v>
      </c>
      <c r="E22" s="36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</row>
    <row r="23" spans="1:17" ht="12.75">
      <c r="A23" s="34" t="s">
        <v>76</v>
      </c>
      <c r="B23" s="34" t="s">
        <v>59</v>
      </c>
      <c r="C23" s="33">
        <v>0</v>
      </c>
      <c r="D23" s="33">
        <v>0</v>
      </c>
      <c r="E23" s="36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</row>
    <row r="24" spans="1:17" ht="25.5">
      <c r="A24" s="34" t="s">
        <v>77</v>
      </c>
      <c r="B24" s="34" t="s">
        <v>78</v>
      </c>
      <c r="C24" s="33">
        <v>0</v>
      </c>
      <c r="D24" s="33">
        <v>0</v>
      </c>
      <c r="E24" s="36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</row>
    <row r="25" spans="1:17" ht="12.75">
      <c r="A25" s="34" t="s">
        <v>79</v>
      </c>
      <c r="B25" s="34" t="s">
        <v>63</v>
      </c>
      <c r="C25" s="33">
        <v>0</v>
      </c>
      <c r="D25" s="33">
        <v>0</v>
      </c>
      <c r="E25" s="36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</row>
    <row r="26" spans="1:17" ht="12.75">
      <c r="A26" s="34" t="s">
        <v>80</v>
      </c>
      <c r="B26" s="34" t="s">
        <v>65</v>
      </c>
      <c r="C26" s="33">
        <v>0</v>
      </c>
      <c r="D26" s="33">
        <v>0</v>
      </c>
      <c r="E26" s="36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</row>
    <row r="27" spans="1:17" ht="12.75">
      <c r="A27" s="34" t="s">
        <v>81</v>
      </c>
      <c r="B27" s="34" t="s">
        <v>67</v>
      </c>
      <c r="C27" s="33">
        <v>0</v>
      </c>
      <c r="D27" s="33">
        <v>0</v>
      </c>
      <c r="E27" s="36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</row>
    <row r="28" spans="1:17" ht="12.75">
      <c r="A28" s="34" t="s">
        <v>82</v>
      </c>
      <c r="B28" s="34" t="s">
        <v>207</v>
      </c>
      <c r="C28" s="33">
        <v>0</v>
      </c>
      <c r="D28" s="33">
        <v>0</v>
      </c>
      <c r="E28" s="36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</row>
    <row r="29" spans="1:17" ht="15" customHeight="1">
      <c r="A29" s="38">
        <v>3</v>
      </c>
      <c r="B29" s="34" t="s">
        <v>83</v>
      </c>
      <c r="C29" s="36">
        <v>0</v>
      </c>
      <c r="D29" s="36">
        <v>0</v>
      </c>
      <c r="E29" s="36">
        <v>0</v>
      </c>
      <c r="F29" s="36">
        <f>SUM(F30:F37)</f>
        <v>0</v>
      </c>
      <c r="G29" s="36">
        <f>SUM(G30:G37)</f>
        <v>0</v>
      </c>
      <c r="H29" s="33">
        <v>0</v>
      </c>
      <c r="I29" s="33">
        <v>0</v>
      </c>
      <c r="J29" s="33">
        <v>0</v>
      </c>
      <c r="K29" s="33">
        <v>0</v>
      </c>
      <c r="L29" s="33">
        <f>SUM(L30:L37)</f>
        <v>0</v>
      </c>
      <c r="M29" s="33">
        <f>SUM(M30:M37)</f>
        <v>0</v>
      </c>
      <c r="N29" s="33">
        <v>0</v>
      </c>
      <c r="O29" s="36">
        <f>SUM(O30:O37)</f>
        <v>0</v>
      </c>
      <c r="P29" s="36">
        <f>SUM(P30:P37)</f>
        <v>0</v>
      </c>
      <c r="Q29" s="33">
        <v>0</v>
      </c>
    </row>
    <row r="30" spans="1:17" ht="15.75" customHeight="1">
      <c r="A30" s="34" t="s">
        <v>84</v>
      </c>
      <c r="B30" s="34" t="s">
        <v>85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6">
        <v>0</v>
      </c>
      <c r="P30" s="36">
        <v>0</v>
      </c>
      <c r="Q30" s="36">
        <v>0</v>
      </c>
    </row>
    <row r="31" spans="1:17" ht="38.25">
      <c r="A31" s="34" t="s">
        <v>86</v>
      </c>
      <c r="B31" s="34" t="s">
        <v>87</v>
      </c>
      <c r="C31" s="33">
        <v>0</v>
      </c>
      <c r="D31" s="33">
        <v>0</v>
      </c>
      <c r="E31" s="36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</row>
    <row r="32" spans="1:17" ht="25.5">
      <c r="A32" s="34" t="s">
        <v>88</v>
      </c>
      <c r="B32" s="34" t="s">
        <v>89</v>
      </c>
      <c r="C32" s="33">
        <v>0</v>
      </c>
      <c r="D32" s="33">
        <v>0</v>
      </c>
      <c r="E32" s="36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</row>
    <row r="33" spans="1:17" ht="25.5">
      <c r="A33" s="34" t="s">
        <v>90</v>
      </c>
      <c r="B33" s="34" t="s">
        <v>91</v>
      </c>
      <c r="C33" s="33">
        <v>0</v>
      </c>
      <c r="D33" s="33">
        <v>0</v>
      </c>
      <c r="E33" s="36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</row>
    <row r="34" spans="1:17" ht="25.5">
      <c r="A34" s="34" t="s">
        <v>92</v>
      </c>
      <c r="B34" s="34" t="s">
        <v>93</v>
      </c>
      <c r="C34" s="33">
        <v>0</v>
      </c>
      <c r="D34" s="33">
        <v>0</v>
      </c>
      <c r="E34" s="36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</row>
    <row r="35" spans="1:17" ht="12.75">
      <c r="A35" s="34" t="s">
        <v>94</v>
      </c>
      <c r="B35" s="34" t="s">
        <v>95</v>
      </c>
      <c r="C35" s="33">
        <v>0</v>
      </c>
      <c r="D35" s="33">
        <v>0</v>
      </c>
      <c r="E35" s="36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</row>
    <row r="36" spans="1:17" ht="12.75">
      <c r="A36" s="34" t="s">
        <v>96</v>
      </c>
      <c r="B36" s="34" t="s">
        <v>97</v>
      </c>
      <c r="C36" s="33">
        <v>0</v>
      </c>
      <c r="D36" s="33">
        <v>0</v>
      </c>
      <c r="E36" s="36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</row>
    <row r="37" spans="1:17" ht="12.75">
      <c r="A37" s="34" t="s">
        <v>98</v>
      </c>
      <c r="B37" s="34" t="s">
        <v>99</v>
      </c>
      <c r="C37" s="33">
        <v>0</v>
      </c>
      <c r="D37" s="33">
        <v>0</v>
      </c>
      <c r="E37" s="36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</row>
    <row r="38" spans="1:17" ht="12.75">
      <c r="A38" s="37"/>
      <c r="B38" s="37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</row>
    <row r="39" spans="1:17" ht="30.75" customHeight="1">
      <c r="A39" s="181"/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</row>
    <row r="40" spans="1:17" ht="12.75">
      <c r="A40" s="183"/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</row>
    <row r="41" spans="1:17" ht="12.75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</row>
    <row r="42" spans="1:17" ht="33.75" customHeight="1">
      <c r="A42" s="180"/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</row>
    <row r="44" spans="1:17" ht="30" customHeight="1">
      <c r="A44" s="181"/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</row>
    <row r="45" spans="1:17" ht="27.75" customHeight="1">
      <c r="A45" s="182"/>
      <c r="B45" s="182"/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</row>
  </sheetData>
  <sheetProtection/>
  <mergeCells count="15">
    <mergeCell ref="A39:Q39"/>
    <mergeCell ref="A40:Q40"/>
    <mergeCell ref="A41:Q41"/>
    <mergeCell ref="A42:Q42"/>
    <mergeCell ref="A44:Q44"/>
    <mergeCell ref="A45:Q45"/>
    <mergeCell ref="B3:B5"/>
    <mergeCell ref="A2:G2"/>
    <mergeCell ref="C3:Q3"/>
    <mergeCell ref="C4:E4"/>
    <mergeCell ref="F4:H4"/>
    <mergeCell ref="I4:K4"/>
    <mergeCell ref="L4:N4"/>
    <mergeCell ref="O4:Q4"/>
    <mergeCell ref="A3:A5"/>
  </mergeCells>
  <printOptions/>
  <pageMargins left="0.32" right="0.24" top="0.58" bottom="0.15" header="0.3" footer="0.15"/>
  <pageSetup fitToHeight="1" fitToWidth="1" horizontalDpi="600" verticalDpi="600" orientation="landscape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zoomScalePageLayoutView="0" workbookViewId="0" topLeftCell="A1">
      <selection activeCell="B1" sqref="A1:L8"/>
    </sheetView>
  </sheetViews>
  <sheetFormatPr defaultColWidth="16.7109375" defaultRowHeight="15"/>
  <cols>
    <col min="1" max="1" width="3.57421875" style="71" customWidth="1"/>
    <col min="2" max="2" width="19.28125" style="71" customWidth="1"/>
    <col min="3" max="3" width="7.421875" style="71" customWidth="1"/>
    <col min="4" max="4" width="26.28125" style="71" customWidth="1"/>
    <col min="5" max="5" width="18.421875" style="71" customWidth="1"/>
    <col min="6" max="6" width="15.00390625" style="71" customWidth="1"/>
    <col min="7" max="7" width="19.28125" style="71" customWidth="1"/>
    <col min="8" max="8" width="36.421875" style="71" customWidth="1"/>
    <col min="9" max="9" width="15.140625" style="71" customWidth="1"/>
    <col min="10" max="10" width="13.421875" style="71" customWidth="1"/>
    <col min="11" max="11" width="13.28125" style="71" customWidth="1"/>
    <col min="12" max="12" width="19.00390625" style="71" customWidth="1"/>
    <col min="13" max="16384" width="16.7109375" style="71" customWidth="1"/>
  </cols>
  <sheetData>
    <row r="1" ht="20.25" customHeight="1">
      <c r="A1" s="71" t="s">
        <v>100</v>
      </c>
    </row>
    <row r="2" spans="1:12" ht="27" customHeight="1">
      <c r="A2" s="184" t="s">
        <v>286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</row>
    <row r="3" spans="1:12" ht="112.5" customHeight="1">
      <c r="A3" s="33" t="s">
        <v>104</v>
      </c>
      <c r="B3" s="33" t="s">
        <v>174</v>
      </c>
      <c r="C3" s="33" t="s">
        <v>175</v>
      </c>
      <c r="D3" s="33" t="s">
        <v>176</v>
      </c>
      <c r="E3" s="188" t="s">
        <v>177</v>
      </c>
      <c r="F3" s="189"/>
      <c r="G3" s="33" t="s">
        <v>178</v>
      </c>
      <c r="H3" s="33" t="s">
        <v>179</v>
      </c>
      <c r="I3" s="33" t="s">
        <v>180</v>
      </c>
      <c r="J3" s="33" t="s">
        <v>235</v>
      </c>
      <c r="K3" s="33" t="s">
        <v>234</v>
      </c>
      <c r="L3" s="33" t="s">
        <v>181</v>
      </c>
    </row>
    <row r="4" spans="1:12" ht="14.25" customHeight="1">
      <c r="A4" s="67" t="s">
        <v>182</v>
      </c>
      <c r="B4" s="67" t="s">
        <v>183</v>
      </c>
      <c r="C4" s="67" t="s">
        <v>184</v>
      </c>
      <c r="D4" s="67" t="s">
        <v>185</v>
      </c>
      <c r="E4" s="190" t="s">
        <v>186</v>
      </c>
      <c r="F4" s="191"/>
      <c r="G4" s="67" t="s">
        <v>187</v>
      </c>
      <c r="H4" s="67" t="s">
        <v>188</v>
      </c>
      <c r="I4" s="67" t="s">
        <v>189</v>
      </c>
      <c r="J4" s="67" t="s">
        <v>190</v>
      </c>
      <c r="K4" s="67" t="s">
        <v>191</v>
      </c>
      <c r="L4" s="67" t="s">
        <v>192</v>
      </c>
    </row>
    <row r="5" spans="1:12" ht="45.75" customHeight="1">
      <c r="A5" s="185">
        <v>1</v>
      </c>
      <c r="B5" s="185" t="s">
        <v>271</v>
      </c>
      <c r="C5" s="187" t="s">
        <v>297</v>
      </c>
      <c r="D5" s="185" t="s">
        <v>276</v>
      </c>
      <c r="E5" s="72" t="s">
        <v>274</v>
      </c>
      <c r="F5" s="72" t="s">
        <v>273</v>
      </c>
      <c r="G5" s="185" t="s">
        <v>35</v>
      </c>
      <c r="H5" s="185" t="s">
        <v>34</v>
      </c>
      <c r="I5" s="185">
        <v>0</v>
      </c>
      <c r="J5" s="185" t="s">
        <v>31</v>
      </c>
      <c r="K5" s="185" t="s">
        <v>31</v>
      </c>
      <c r="L5" s="185" t="s">
        <v>193</v>
      </c>
    </row>
    <row r="6" spans="1:12" ht="40.5" customHeight="1">
      <c r="A6" s="186"/>
      <c r="B6" s="186"/>
      <c r="C6" s="187"/>
      <c r="D6" s="186"/>
      <c r="E6" s="72" t="s">
        <v>270</v>
      </c>
      <c r="F6" s="72" t="s">
        <v>273</v>
      </c>
      <c r="G6" s="186"/>
      <c r="H6" s="186"/>
      <c r="I6" s="186"/>
      <c r="J6" s="186"/>
      <c r="K6" s="186"/>
      <c r="L6" s="186"/>
    </row>
    <row r="7" spans="1:12" ht="39" customHeight="1">
      <c r="A7" s="187">
        <v>2</v>
      </c>
      <c r="B7" s="187" t="s">
        <v>275</v>
      </c>
      <c r="C7" s="187" t="s">
        <v>297</v>
      </c>
      <c r="D7" s="187" t="s">
        <v>276</v>
      </c>
      <c r="E7" s="72" t="s">
        <v>269</v>
      </c>
      <c r="F7" s="72" t="s">
        <v>296</v>
      </c>
      <c r="G7" s="187" t="s">
        <v>35</v>
      </c>
      <c r="H7" s="187" t="s">
        <v>277</v>
      </c>
      <c r="I7" s="187">
        <v>0</v>
      </c>
      <c r="J7" s="185" t="s">
        <v>31</v>
      </c>
      <c r="K7" s="185" t="s">
        <v>31</v>
      </c>
      <c r="L7" s="185" t="s">
        <v>193</v>
      </c>
    </row>
    <row r="8" spans="1:12" ht="42" customHeight="1">
      <c r="A8" s="187"/>
      <c r="B8" s="187"/>
      <c r="C8" s="187"/>
      <c r="D8" s="187"/>
      <c r="E8" s="72" t="s">
        <v>272</v>
      </c>
      <c r="F8" s="72" t="s">
        <v>268</v>
      </c>
      <c r="G8" s="187"/>
      <c r="H8" s="187"/>
      <c r="I8" s="187"/>
      <c r="J8" s="186"/>
      <c r="K8" s="186"/>
      <c r="L8" s="186"/>
    </row>
  </sheetData>
  <sheetProtection/>
  <mergeCells count="23">
    <mergeCell ref="L7:L8"/>
    <mergeCell ref="E4:F4"/>
    <mergeCell ref="L5:L6"/>
    <mergeCell ref="A7:A8"/>
    <mergeCell ref="B7:B8"/>
    <mergeCell ref="C7:C8"/>
    <mergeCell ref="D7:D8"/>
    <mergeCell ref="G7:G8"/>
    <mergeCell ref="H7:H8"/>
    <mergeCell ref="I7:I8"/>
    <mergeCell ref="J7:J8"/>
    <mergeCell ref="K7:K8"/>
    <mergeCell ref="I5:I6"/>
    <mergeCell ref="J5:J6"/>
    <mergeCell ref="K5:K6"/>
    <mergeCell ref="A2:L2"/>
    <mergeCell ref="A5:A6"/>
    <mergeCell ref="B5:B6"/>
    <mergeCell ref="C5:C6"/>
    <mergeCell ref="D5:D6"/>
    <mergeCell ref="G5:G6"/>
    <mergeCell ref="H5:H6"/>
    <mergeCell ref="E3:F3"/>
  </mergeCells>
  <printOptions/>
  <pageMargins left="0.26" right="0.15" top="0.75" bottom="0.75" header="0.3" footer="0.3"/>
  <pageSetup fitToHeight="1" fitToWidth="1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zoomScalePageLayoutView="0" workbookViewId="0" topLeftCell="A1">
      <selection activeCell="A1" sqref="A1:F13"/>
    </sheetView>
  </sheetViews>
  <sheetFormatPr defaultColWidth="9.140625" defaultRowHeight="15"/>
  <cols>
    <col min="1" max="1" width="4.8515625" style="1" customWidth="1"/>
    <col min="2" max="2" width="57.140625" style="1" customWidth="1"/>
    <col min="3" max="3" width="20.7109375" style="1" customWidth="1"/>
    <col min="4" max="4" width="21.7109375" style="1" customWidth="1"/>
    <col min="5" max="5" width="37.00390625" style="1" customWidth="1"/>
    <col min="6" max="6" width="30.28125" style="1" customWidth="1"/>
    <col min="7" max="16384" width="9.140625" style="1" customWidth="1"/>
  </cols>
  <sheetData>
    <row r="1" ht="21" customHeight="1">
      <c r="A1" s="1" t="s">
        <v>100</v>
      </c>
    </row>
    <row r="2" spans="1:14" ht="20.25" customHeight="1">
      <c r="A2" s="44" t="s">
        <v>288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ht="8.25" customHeight="1"/>
    <row r="4" spans="1:6" ht="24" customHeight="1">
      <c r="A4" s="41" t="s">
        <v>104</v>
      </c>
      <c r="B4" s="41" t="s">
        <v>164</v>
      </c>
      <c r="C4" s="39" t="s">
        <v>165</v>
      </c>
      <c r="D4" s="193" t="s">
        <v>0</v>
      </c>
      <c r="E4" s="194"/>
      <c r="F4" s="73" t="s">
        <v>259</v>
      </c>
    </row>
    <row r="5" spans="1:6" ht="36" customHeight="1">
      <c r="A5" s="197">
        <v>1</v>
      </c>
      <c r="B5" s="195" t="s">
        <v>237</v>
      </c>
      <c r="C5" s="200" t="s">
        <v>166</v>
      </c>
      <c r="D5" s="202" t="s">
        <v>258</v>
      </c>
      <c r="E5" s="204" t="s">
        <v>236</v>
      </c>
      <c r="F5" s="136" t="s">
        <v>260</v>
      </c>
    </row>
    <row r="6" spans="1:6" ht="9.75" customHeight="1">
      <c r="A6" s="198"/>
      <c r="B6" s="196"/>
      <c r="C6" s="201"/>
      <c r="D6" s="203"/>
      <c r="E6" s="205"/>
      <c r="F6" s="192"/>
    </row>
    <row r="7" spans="1:6" ht="30" customHeight="1">
      <c r="A7" s="198"/>
      <c r="B7" s="195" t="s">
        <v>36</v>
      </c>
      <c r="C7" s="200" t="s">
        <v>166</v>
      </c>
      <c r="D7" s="45" t="s">
        <v>37</v>
      </c>
      <c r="E7" s="29" t="s">
        <v>39</v>
      </c>
      <c r="F7" s="68" t="s">
        <v>261</v>
      </c>
    </row>
    <row r="8" spans="1:6" ht="29.25" customHeight="1">
      <c r="A8" s="199"/>
      <c r="B8" s="196"/>
      <c r="C8" s="201"/>
      <c r="D8" s="40" t="s">
        <v>38</v>
      </c>
      <c r="E8" s="29" t="s">
        <v>40</v>
      </c>
      <c r="F8" s="68" t="s">
        <v>261</v>
      </c>
    </row>
    <row r="9" spans="1:6" ht="31.5" customHeight="1">
      <c r="A9" s="41">
        <v>2</v>
      </c>
      <c r="B9" s="42" t="s">
        <v>167</v>
      </c>
      <c r="C9" s="39" t="s">
        <v>168</v>
      </c>
      <c r="D9" s="39">
        <v>0</v>
      </c>
      <c r="E9" s="39" t="s">
        <v>31</v>
      </c>
      <c r="F9" s="39" t="s">
        <v>31</v>
      </c>
    </row>
    <row r="10" spans="1:6" ht="32.25" customHeight="1">
      <c r="A10" s="43" t="s">
        <v>18</v>
      </c>
      <c r="B10" s="42" t="s">
        <v>169</v>
      </c>
      <c r="C10" s="39" t="s">
        <v>168</v>
      </c>
      <c r="D10" s="39">
        <v>0</v>
      </c>
      <c r="E10" s="39" t="s">
        <v>31</v>
      </c>
      <c r="F10" s="39" t="s">
        <v>31</v>
      </c>
    </row>
    <row r="11" spans="1:6" ht="38.25">
      <c r="A11" s="43" t="s">
        <v>19</v>
      </c>
      <c r="B11" s="42" t="s">
        <v>170</v>
      </c>
      <c r="C11" s="39" t="s">
        <v>168</v>
      </c>
      <c r="D11" s="39">
        <v>0</v>
      </c>
      <c r="E11" s="39" t="s">
        <v>31</v>
      </c>
      <c r="F11" s="39" t="s">
        <v>31</v>
      </c>
    </row>
    <row r="12" spans="1:6" ht="30" customHeight="1">
      <c r="A12" s="41">
        <v>3</v>
      </c>
      <c r="B12" s="42" t="s">
        <v>171</v>
      </c>
      <c r="C12" s="39" t="s">
        <v>172</v>
      </c>
      <c r="D12" s="39" t="s">
        <v>31</v>
      </c>
      <c r="E12" s="39" t="s">
        <v>31</v>
      </c>
      <c r="F12" s="39" t="s">
        <v>31</v>
      </c>
    </row>
    <row r="13" spans="1:6" ht="27" customHeight="1">
      <c r="A13" s="41">
        <v>4</v>
      </c>
      <c r="B13" s="42" t="s">
        <v>173</v>
      </c>
      <c r="C13" s="39" t="s">
        <v>172</v>
      </c>
      <c r="D13" s="39" t="s">
        <v>31</v>
      </c>
      <c r="E13" s="39" t="s">
        <v>31</v>
      </c>
      <c r="F13" s="39" t="s">
        <v>31</v>
      </c>
    </row>
  </sheetData>
  <sheetProtection/>
  <mergeCells count="9">
    <mergeCell ref="F5:F6"/>
    <mergeCell ref="D4:E4"/>
    <mergeCell ref="B7:B8"/>
    <mergeCell ref="A5:A8"/>
    <mergeCell ref="C5:C6"/>
    <mergeCell ref="D5:D6"/>
    <mergeCell ref="E5:E6"/>
    <mergeCell ref="B5:B6"/>
    <mergeCell ref="C7:C8"/>
  </mergeCells>
  <printOptions/>
  <pageMargins left="0.31496062992125984" right="0.31496062992125984" top="4.291338582677166" bottom="0.15748031496062992" header="0.31496062992125984" footer="0.11811023622047245"/>
  <pageSetup fitToHeight="1" fitToWidth="1" orientation="landscape" paperSize="9" scale="7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"/>
  <sheetViews>
    <sheetView zoomScale="85" zoomScaleNormal="85" zoomScalePageLayoutView="0" workbookViewId="0" topLeftCell="A1">
      <selection activeCell="T18" sqref="T18"/>
    </sheetView>
  </sheetViews>
  <sheetFormatPr defaultColWidth="6.8515625" defaultRowHeight="15"/>
  <cols>
    <col min="1" max="1" width="3.28125" style="106" customWidth="1"/>
    <col min="2" max="2" width="5.140625" style="106" customWidth="1"/>
    <col min="3" max="3" width="4.00390625" style="106" customWidth="1"/>
    <col min="4" max="4" width="3.7109375" style="106" customWidth="1"/>
    <col min="5" max="5" width="4.28125" style="106" customWidth="1"/>
    <col min="6" max="6" width="7.28125" style="106" customWidth="1"/>
    <col min="7" max="7" width="5.8515625" style="106" customWidth="1"/>
    <col min="8" max="8" width="6.140625" style="106" customWidth="1"/>
    <col min="9" max="9" width="3.57421875" style="106" customWidth="1"/>
    <col min="10" max="10" width="6.00390625" style="106" customWidth="1"/>
    <col min="11" max="12" width="6.28125" style="106" customWidth="1"/>
    <col min="13" max="14" width="6.7109375" style="106" customWidth="1"/>
    <col min="15" max="15" width="3.8515625" style="106" customWidth="1"/>
    <col min="16" max="16" width="5.7109375" style="106" customWidth="1"/>
    <col min="17" max="17" width="6.140625" style="106" customWidth="1"/>
    <col min="18" max="18" width="6.7109375" style="106" customWidth="1"/>
    <col min="19" max="19" width="5.28125" style="106" customWidth="1"/>
    <col min="20" max="20" width="5.57421875" style="106" customWidth="1"/>
    <col min="21" max="21" width="6.00390625" style="106" customWidth="1"/>
    <col min="22" max="22" width="3.28125" style="106" customWidth="1"/>
    <col min="23" max="23" width="5.421875" style="106" customWidth="1"/>
    <col min="24" max="24" width="7.421875" style="106" customWidth="1"/>
    <col min="25" max="25" width="6.8515625" style="106" customWidth="1"/>
    <col min="26" max="26" width="4.28125" style="106" customWidth="1"/>
    <col min="27" max="27" width="6.7109375" style="106" customWidth="1"/>
    <col min="28" max="28" width="8.28125" style="106" customWidth="1"/>
    <col min="29" max="29" width="5.421875" style="106" customWidth="1"/>
    <col min="30" max="30" width="6.28125" style="107" customWidth="1"/>
    <col min="31" max="31" width="7.28125" style="107" customWidth="1"/>
    <col min="32" max="16384" width="6.8515625" style="106" customWidth="1"/>
  </cols>
  <sheetData>
    <row r="1" ht="12">
      <c r="A1" s="106" t="s">
        <v>100</v>
      </c>
    </row>
    <row r="2" ht="12">
      <c r="A2" s="106" t="s">
        <v>289</v>
      </c>
    </row>
    <row r="4" spans="1:31" s="109" customFormat="1" ht="43.5" customHeight="1">
      <c r="A4" s="210" t="s">
        <v>104</v>
      </c>
      <c r="B4" s="212" t="s">
        <v>194</v>
      </c>
      <c r="C4" s="212" t="s">
        <v>195</v>
      </c>
      <c r="D4" s="212" t="s">
        <v>196</v>
      </c>
      <c r="E4" s="206" t="s">
        <v>197</v>
      </c>
      <c r="F4" s="207"/>
      <c r="G4" s="207"/>
      <c r="H4" s="207"/>
      <c r="I4" s="207"/>
      <c r="J4" s="206" t="s">
        <v>198</v>
      </c>
      <c r="K4" s="207"/>
      <c r="L4" s="207"/>
      <c r="M4" s="207"/>
      <c r="N4" s="207"/>
      <c r="O4" s="207"/>
      <c r="P4" s="206" t="s">
        <v>199</v>
      </c>
      <c r="Q4" s="207"/>
      <c r="R4" s="207"/>
      <c r="S4" s="207"/>
      <c r="T4" s="207"/>
      <c r="U4" s="207"/>
      <c r="V4" s="207"/>
      <c r="W4" s="206" t="s">
        <v>200</v>
      </c>
      <c r="X4" s="207"/>
      <c r="Y4" s="207"/>
      <c r="Z4" s="207"/>
      <c r="AA4" s="206" t="s">
        <v>201</v>
      </c>
      <c r="AB4" s="207"/>
      <c r="AC4" s="207"/>
      <c r="AD4" s="208" t="s">
        <v>202</v>
      </c>
      <c r="AE4" s="209"/>
    </row>
    <row r="5" spans="1:31" s="109" customFormat="1" ht="144.75" customHeight="1">
      <c r="A5" s="211"/>
      <c r="B5" s="213"/>
      <c r="C5" s="213"/>
      <c r="D5" s="213"/>
      <c r="E5" s="112" t="s">
        <v>203</v>
      </c>
      <c r="F5" s="112" t="s">
        <v>204</v>
      </c>
      <c r="G5" s="112" t="s">
        <v>205</v>
      </c>
      <c r="H5" s="112" t="s">
        <v>206</v>
      </c>
      <c r="I5" s="112" t="s">
        <v>207</v>
      </c>
      <c r="J5" s="112" t="s">
        <v>208</v>
      </c>
      <c r="K5" s="112" t="s">
        <v>209</v>
      </c>
      <c r="L5" s="112" t="s">
        <v>210</v>
      </c>
      <c r="M5" s="112" t="s">
        <v>211</v>
      </c>
      <c r="N5" s="112" t="s">
        <v>212</v>
      </c>
      <c r="O5" s="112" t="s">
        <v>213</v>
      </c>
      <c r="P5" s="112" t="s">
        <v>214</v>
      </c>
      <c r="Q5" s="112" t="s">
        <v>215</v>
      </c>
      <c r="R5" s="112" t="s">
        <v>209</v>
      </c>
      <c r="S5" s="112" t="s">
        <v>210</v>
      </c>
      <c r="T5" s="112" t="s">
        <v>211</v>
      </c>
      <c r="U5" s="112" t="s">
        <v>212</v>
      </c>
      <c r="V5" s="112" t="s">
        <v>207</v>
      </c>
      <c r="W5" s="112" t="s">
        <v>216</v>
      </c>
      <c r="X5" s="112" t="s">
        <v>217</v>
      </c>
      <c r="Y5" s="112" t="s">
        <v>218</v>
      </c>
      <c r="Z5" s="112" t="s">
        <v>207</v>
      </c>
      <c r="AA5" s="112" t="s">
        <v>219</v>
      </c>
      <c r="AB5" s="112" t="s">
        <v>220</v>
      </c>
      <c r="AC5" s="112" t="s">
        <v>221</v>
      </c>
      <c r="AD5" s="113" t="s">
        <v>222</v>
      </c>
      <c r="AE5" s="113" t="s">
        <v>223</v>
      </c>
    </row>
    <row r="6" spans="1:31" s="109" customFormat="1" ht="18" customHeight="1">
      <c r="A6" s="108">
        <v>1</v>
      </c>
      <c r="B6" s="108">
        <v>2</v>
      </c>
      <c r="C6" s="108">
        <v>3</v>
      </c>
      <c r="D6" s="108">
        <v>4</v>
      </c>
      <c r="E6" s="108">
        <v>5</v>
      </c>
      <c r="F6" s="108">
        <v>6</v>
      </c>
      <c r="G6" s="108">
        <v>7</v>
      </c>
      <c r="H6" s="108">
        <v>8</v>
      </c>
      <c r="I6" s="108">
        <v>9</v>
      </c>
      <c r="J6" s="108">
        <v>10</v>
      </c>
      <c r="K6" s="108">
        <v>11</v>
      </c>
      <c r="L6" s="108">
        <v>12</v>
      </c>
      <c r="M6" s="108">
        <v>13</v>
      </c>
      <c r="N6" s="108">
        <v>14</v>
      </c>
      <c r="O6" s="108">
        <v>15</v>
      </c>
      <c r="P6" s="108">
        <v>16</v>
      </c>
      <c r="Q6" s="108">
        <v>17</v>
      </c>
      <c r="R6" s="108">
        <v>18</v>
      </c>
      <c r="S6" s="108">
        <v>19</v>
      </c>
      <c r="T6" s="108">
        <v>20</v>
      </c>
      <c r="U6" s="108">
        <v>21</v>
      </c>
      <c r="V6" s="108">
        <v>22</v>
      </c>
      <c r="W6" s="108">
        <v>23</v>
      </c>
      <c r="X6" s="108">
        <v>24</v>
      </c>
      <c r="Y6" s="108">
        <v>25</v>
      </c>
      <c r="Z6" s="108">
        <v>26</v>
      </c>
      <c r="AA6" s="108">
        <v>27</v>
      </c>
      <c r="AB6" s="108">
        <v>28</v>
      </c>
      <c r="AC6" s="108">
        <v>29</v>
      </c>
      <c r="AD6" s="110">
        <v>30</v>
      </c>
      <c r="AE6" s="110">
        <v>31</v>
      </c>
    </row>
    <row r="7" spans="1:31" s="109" customFormat="1" ht="23.25" customHeight="1">
      <c r="A7" s="111" t="s">
        <v>31</v>
      </c>
      <c r="B7" s="111" t="s">
        <v>31</v>
      </c>
      <c r="C7" s="111" t="s">
        <v>31</v>
      </c>
      <c r="D7" s="111" t="s">
        <v>31</v>
      </c>
      <c r="E7" s="111" t="s">
        <v>31</v>
      </c>
      <c r="F7" s="111" t="s">
        <v>31</v>
      </c>
      <c r="G7" s="111" t="s">
        <v>31</v>
      </c>
      <c r="H7" s="111" t="s">
        <v>31</v>
      </c>
      <c r="I7" s="111" t="s">
        <v>31</v>
      </c>
      <c r="J7" s="111" t="s">
        <v>31</v>
      </c>
      <c r="K7" s="111" t="s">
        <v>31</v>
      </c>
      <c r="L7" s="111" t="s">
        <v>31</v>
      </c>
      <c r="M7" s="111" t="s">
        <v>31</v>
      </c>
      <c r="N7" s="111" t="s">
        <v>31</v>
      </c>
      <c r="O7" s="111" t="s">
        <v>31</v>
      </c>
      <c r="P7" s="111" t="s">
        <v>31</v>
      </c>
      <c r="Q7" s="111" t="s">
        <v>31</v>
      </c>
      <c r="R7" s="111" t="s">
        <v>31</v>
      </c>
      <c r="S7" s="111" t="s">
        <v>31</v>
      </c>
      <c r="T7" s="111" t="s">
        <v>31</v>
      </c>
      <c r="U7" s="111" t="s">
        <v>31</v>
      </c>
      <c r="V7" s="111" t="s">
        <v>31</v>
      </c>
      <c r="W7" s="111" t="s">
        <v>31</v>
      </c>
      <c r="X7" s="111" t="s">
        <v>31</v>
      </c>
      <c r="Y7" s="111" t="s">
        <v>31</v>
      </c>
      <c r="Z7" s="111" t="s">
        <v>31</v>
      </c>
      <c r="AA7" s="111" t="s">
        <v>31</v>
      </c>
      <c r="AB7" s="111" t="s">
        <v>31</v>
      </c>
      <c r="AC7" s="111" t="s">
        <v>31</v>
      </c>
      <c r="AD7" s="111" t="s">
        <v>31</v>
      </c>
      <c r="AE7" s="111" t="s">
        <v>31</v>
      </c>
    </row>
  </sheetData>
  <sheetProtection/>
  <mergeCells count="10">
    <mergeCell ref="A4:A5"/>
    <mergeCell ref="B4:B5"/>
    <mergeCell ref="C4:C5"/>
    <mergeCell ref="D4:D5"/>
    <mergeCell ref="AA4:AC4"/>
    <mergeCell ref="AD4:AE4"/>
    <mergeCell ref="E4:I4"/>
    <mergeCell ref="J4:O4"/>
    <mergeCell ref="P4:V4"/>
    <mergeCell ref="W4:Z4"/>
  </mergeCells>
  <printOptions/>
  <pageMargins left="0.15748031496062992" right="0.15748031496062992" top="0.7480314960629921" bottom="0.7480314960629921" header="0.31496062992125984" footer="0.31496062992125984"/>
  <pageSetup fitToHeight="1" fitToWidth="1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B35" sqref="B35"/>
    </sheetView>
  </sheetViews>
  <sheetFormatPr defaultColWidth="9.140625" defaultRowHeight="15"/>
  <cols>
    <col min="1" max="1" width="12.421875" style="1" customWidth="1"/>
    <col min="2" max="2" width="33.57421875" style="1" customWidth="1"/>
    <col min="3" max="3" width="12.140625" style="1" customWidth="1"/>
    <col min="4" max="5" width="21.57421875" style="1" customWidth="1"/>
    <col min="6" max="6" width="24.57421875" style="1" customWidth="1"/>
    <col min="7" max="16384" width="9.140625" style="1" customWidth="1"/>
  </cols>
  <sheetData>
    <row r="1" ht="15.75" customHeight="1">
      <c r="A1" s="1" t="s">
        <v>238</v>
      </c>
    </row>
    <row r="2" ht="15.75" customHeight="1">
      <c r="A2" s="1" t="s">
        <v>13</v>
      </c>
    </row>
    <row r="4" spans="1:6" ht="45" customHeight="1">
      <c r="A4" s="163" t="s">
        <v>229</v>
      </c>
      <c r="B4" s="163" t="s">
        <v>112</v>
      </c>
      <c r="C4" s="163" t="s">
        <v>231</v>
      </c>
      <c r="D4" s="160" t="s">
        <v>114</v>
      </c>
      <c r="E4" s="160"/>
      <c r="F4" s="160"/>
    </row>
    <row r="5" spans="1:6" ht="72.75" customHeight="1">
      <c r="A5" s="164"/>
      <c r="B5" s="164"/>
      <c r="C5" s="164"/>
      <c r="D5" s="2" t="s">
        <v>115</v>
      </c>
      <c r="E5" s="2" t="s">
        <v>228</v>
      </c>
      <c r="F5" s="2" t="s">
        <v>230</v>
      </c>
    </row>
    <row r="6" spans="1:6" ht="13.5" thickBot="1">
      <c r="A6" s="46">
        <v>1</v>
      </c>
      <c r="B6" s="46">
        <v>2</v>
      </c>
      <c r="C6" s="58">
        <v>3</v>
      </c>
      <c r="D6" s="48">
        <v>4</v>
      </c>
      <c r="E6" s="48">
        <v>5</v>
      </c>
      <c r="F6" s="57">
        <v>6</v>
      </c>
    </row>
    <row r="7" spans="1:6" ht="12.75">
      <c r="A7" s="158">
        <v>2021</v>
      </c>
      <c r="B7" s="49" t="s">
        <v>116</v>
      </c>
      <c r="C7" s="47" t="s">
        <v>168</v>
      </c>
      <c r="D7" s="50">
        <v>9</v>
      </c>
      <c r="E7" s="50">
        <v>16</v>
      </c>
      <c r="F7" s="51">
        <v>0</v>
      </c>
    </row>
    <row r="8" spans="1:6" ht="12.75">
      <c r="A8" s="161"/>
      <c r="B8" s="3" t="s">
        <v>227</v>
      </c>
      <c r="C8" s="3" t="s">
        <v>168</v>
      </c>
      <c r="D8" s="5">
        <v>0</v>
      </c>
      <c r="E8" s="5">
        <v>0</v>
      </c>
      <c r="F8" s="52">
        <v>0</v>
      </c>
    </row>
    <row r="9" spans="1:6" ht="12.75">
      <c r="A9" s="161"/>
      <c r="B9" s="3" t="s">
        <v>1</v>
      </c>
      <c r="C9" s="3" t="s">
        <v>168</v>
      </c>
      <c r="D9" s="5">
        <v>7</v>
      </c>
      <c r="E9" s="5">
        <v>7</v>
      </c>
      <c r="F9" s="53">
        <v>7</v>
      </c>
    </row>
    <row r="10" spans="1:6" ht="13.5" thickBot="1">
      <c r="A10" s="162"/>
      <c r="B10" s="54" t="s">
        <v>111</v>
      </c>
      <c r="C10" s="54" t="s">
        <v>168</v>
      </c>
      <c r="D10" s="55">
        <f>SUM(D7:D9)</f>
        <v>16</v>
      </c>
      <c r="E10" s="55">
        <f>SUM(E7:E9)</f>
        <v>23</v>
      </c>
      <c r="F10" s="56">
        <f>SUM(F7:F9)</f>
        <v>7</v>
      </c>
    </row>
    <row r="11" spans="1:6" ht="12.75">
      <c r="A11" s="158">
        <v>2022</v>
      </c>
      <c r="B11" s="49" t="s">
        <v>116</v>
      </c>
      <c r="C11" s="47" t="s">
        <v>168</v>
      </c>
      <c r="D11" s="50">
        <v>9</v>
      </c>
      <c r="E11" s="50">
        <v>16</v>
      </c>
      <c r="F11" s="51">
        <v>0</v>
      </c>
    </row>
    <row r="12" spans="1:6" ht="12.75">
      <c r="A12" s="161"/>
      <c r="B12" s="3" t="s">
        <v>227</v>
      </c>
      <c r="C12" s="3" t="s">
        <v>168</v>
      </c>
      <c r="D12" s="5">
        <v>0</v>
      </c>
      <c r="E12" s="5">
        <v>0</v>
      </c>
      <c r="F12" s="52">
        <v>0</v>
      </c>
    </row>
    <row r="13" spans="1:6" ht="12.75">
      <c r="A13" s="161"/>
      <c r="B13" s="3" t="s">
        <v>1</v>
      </c>
      <c r="C13" s="3" t="s">
        <v>168</v>
      </c>
      <c r="D13" s="5">
        <v>7</v>
      </c>
      <c r="E13" s="5">
        <v>7</v>
      </c>
      <c r="F13" s="53">
        <v>7</v>
      </c>
    </row>
    <row r="14" spans="1:6" ht="13.5" thickBot="1">
      <c r="A14" s="162"/>
      <c r="B14" s="54" t="s">
        <v>111</v>
      </c>
      <c r="C14" s="54" t="s">
        <v>168</v>
      </c>
      <c r="D14" s="55">
        <f>SUM(D11:D13)</f>
        <v>16</v>
      </c>
      <c r="E14" s="55">
        <f>SUM(E11:E13)</f>
        <v>23</v>
      </c>
      <c r="F14" s="56">
        <f>SUM(F11:F13)</f>
        <v>7</v>
      </c>
    </row>
    <row r="15" spans="1:6" ht="12.75">
      <c r="A15" s="158" t="s">
        <v>279</v>
      </c>
      <c r="B15" s="49" t="s">
        <v>116</v>
      </c>
      <c r="C15" s="47" t="s">
        <v>168</v>
      </c>
      <c r="D15" s="50">
        <f>D11-D7</f>
        <v>0</v>
      </c>
      <c r="E15" s="50">
        <f>E11-E7</f>
        <v>0</v>
      </c>
      <c r="F15" s="51">
        <f>F11-F7</f>
        <v>0</v>
      </c>
    </row>
    <row r="16" spans="1:6" ht="12.75">
      <c r="A16" s="161"/>
      <c r="B16" s="3" t="s">
        <v>227</v>
      </c>
      <c r="C16" s="3" t="s">
        <v>168</v>
      </c>
      <c r="D16" s="5">
        <v>0</v>
      </c>
      <c r="E16" s="5">
        <v>0</v>
      </c>
      <c r="F16" s="52">
        <v>0</v>
      </c>
    </row>
    <row r="17" spans="1:6" ht="12.75">
      <c r="A17" s="161"/>
      <c r="B17" s="3" t="s">
        <v>1</v>
      </c>
      <c r="C17" s="3" t="s">
        <v>168</v>
      </c>
      <c r="D17" s="5">
        <f>D13-D9</f>
        <v>0</v>
      </c>
      <c r="E17" s="5">
        <f>E13-E9</f>
        <v>0</v>
      </c>
      <c r="F17" s="52">
        <f>F13-F9</f>
        <v>0</v>
      </c>
    </row>
    <row r="18" spans="1:6" ht="13.5" thickBot="1">
      <c r="A18" s="162"/>
      <c r="B18" s="54" t="s">
        <v>111</v>
      </c>
      <c r="C18" s="54" t="s">
        <v>168</v>
      </c>
      <c r="D18" s="55">
        <f>SUM(D15:D17)</f>
        <v>0</v>
      </c>
      <c r="E18" s="55">
        <f>SUM(E15:E17)</f>
        <v>0</v>
      </c>
      <c r="F18" s="56">
        <f>SUM(F15:F17)</f>
        <v>0</v>
      </c>
    </row>
  </sheetData>
  <sheetProtection/>
  <mergeCells count="7">
    <mergeCell ref="A15:A18"/>
    <mergeCell ref="D4:F4"/>
    <mergeCell ref="A7:A10"/>
    <mergeCell ref="A11:A14"/>
    <mergeCell ref="A4:A5"/>
    <mergeCell ref="B4:B5"/>
    <mergeCell ref="C4:C5"/>
  </mergeCells>
  <printOptions/>
  <pageMargins left="0.8267716535433072" right="0.15748031496062992" top="3.5039370078740157" bottom="0.15748031496062992" header="0.31496062992125984" footer="0.11811023622047245"/>
  <pageSetup fitToHeight="1" fitToWidth="1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zoomScalePageLayoutView="0" workbookViewId="0" topLeftCell="A1">
      <selection activeCell="A34" sqref="A33:A34"/>
    </sheetView>
  </sheetViews>
  <sheetFormatPr defaultColWidth="9.140625" defaultRowHeight="15"/>
  <cols>
    <col min="1" max="1" width="23.28125" style="9" customWidth="1"/>
    <col min="2" max="2" width="29.7109375" style="9" customWidth="1"/>
    <col min="3" max="7" width="16.8515625" style="9" customWidth="1"/>
    <col min="8" max="16384" width="9.140625" style="9" customWidth="1"/>
  </cols>
  <sheetData>
    <row r="1" ht="17.25" customHeight="1">
      <c r="A1" s="9" t="s">
        <v>238</v>
      </c>
    </row>
    <row r="2" spans="1:7" ht="17.25" customHeight="1">
      <c r="A2" s="165" t="s">
        <v>6</v>
      </c>
      <c r="B2" s="165"/>
      <c r="C2" s="165"/>
      <c r="D2" s="165"/>
      <c r="E2" s="165"/>
      <c r="F2" s="165"/>
      <c r="G2" s="165"/>
    </row>
    <row r="3" spans="1:7" ht="17.25" customHeight="1">
      <c r="A3" s="10"/>
      <c r="B3" s="10"/>
      <c r="C3" s="10"/>
      <c r="D3" s="10"/>
      <c r="E3" s="10"/>
      <c r="F3" s="10"/>
      <c r="G3" s="10"/>
    </row>
    <row r="4" spans="1:7" ht="37.5" customHeight="1">
      <c r="A4" s="7" t="s">
        <v>5</v>
      </c>
      <c r="B4" s="70" t="s">
        <v>113</v>
      </c>
      <c r="C4" s="7" t="s">
        <v>4</v>
      </c>
      <c r="D4" s="7" t="s">
        <v>117</v>
      </c>
      <c r="E4" s="7" t="s">
        <v>118</v>
      </c>
      <c r="F4" s="7" t="s">
        <v>3</v>
      </c>
      <c r="G4" s="7" t="s">
        <v>119</v>
      </c>
    </row>
    <row r="5" spans="1:7" ht="17.25" customHeight="1">
      <c r="A5" s="166" t="s">
        <v>262</v>
      </c>
      <c r="B5" s="69" t="s">
        <v>280</v>
      </c>
      <c r="C5" s="13" t="s">
        <v>2</v>
      </c>
      <c r="D5" s="8">
        <f aca="true" t="shared" si="0" ref="D5:D18">SUM(E5:G5)</f>
        <v>2770</v>
      </c>
      <c r="E5" s="8">
        <v>2500</v>
      </c>
      <c r="F5" s="8">
        <v>270</v>
      </c>
      <c r="G5" s="8"/>
    </row>
    <row r="6" spans="1:7" ht="17.25" customHeight="1">
      <c r="A6" s="166"/>
      <c r="B6" s="13" t="s">
        <v>281</v>
      </c>
      <c r="C6" s="13" t="s">
        <v>2</v>
      </c>
      <c r="D6" s="8">
        <f t="shared" si="0"/>
        <v>2770</v>
      </c>
      <c r="E6" s="8">
        <v>2500</v>
      </c>
      <c r="F6" s="8">
        <v>270</v>
      </c>
      <c r="G6" s="8"/>
    </row>
    <row r="7" spans="1:7" ht="17.25" customHeight="1">
      <c r="A7" s="166"/>
      <c r="B7" s="60" t="s">
        <v>279</v>
      </c>
      <c r="C7" s="13" t="s">
        <v>2</v>
      </c>
      <c r="D7" s="8">
        <v>0</v>
      </c>
      <c r="E7" s="8">
        <v>0</v>
      </c>
      <c r="F7" s="8">
        <v>0</v>
      </c>
      <c r="G7" s="8">
        <v>0</v>
      </c>
    </row>
    <row r="8" spans="1:7" ht="17.25" customHeight="1">
      <c r="A8" s="167" t="s">
        <v>263</v>
      </c>
      <c r="B8" s="69" t="s">
        <v>280</v>
      </c>
      <c r="C8" s="13" t="s">
        <v>2</v>
      </c>
      <c r="D8" s="8">
        <f t="shared" si="0"/>
        <v>22780</v>
      </c>
      <c r="E8" s="8"/>
      <c r="F8" s="8">
        <v>12550</v>
      </c>
      <c r="G8" s="8">
        <v>10230</v>
      </c>
    </row>
    <row r="9" spans="1:7" ht="17.25" customHeight="1">
      <c r="A9" s="168"/>
      <c r="B9" s="13" t="s">
        <v>281</v>
      </c>
      <c r="C9" s="13" t="s">
        <v>2</v>
      </c>
      <c r="D9" s="8">
        <f>SUM(E9:G9)</f>
        <v>22780</v>
      </c>
      <c r="E9" s="8"/>
      <c r="F9" s="8">
        <v>12550</v>
      </c>
      <c r="G9" s="8">
        <v>10230</v>
      </c>
    </row>
    <row r="10" spans="1:7" ht="17.25" customHeight="1">
      <c r="A10" s="145"/>
      <c r="B10" s="60" t="s">
        <v>279</v>
      </c>
      <c r="C10" s="13" t="s">
        <v>2</v>
      </c>
      <c r="D10" s="8">
        <v>0</v>
      </c>
      <c r="E10" s="8">
        <v>0</v>
      </c>
      <c r="F10" s="8">
        <v>0</v>
      </c>
      <c r="G10" s="8">
        <v>0</v>
      </c>
    </row>
    <row r="11" spans="1:7" ht="17.25" customHeight="1">
      <c r="A11" s="167" t="s">
        <v>264</v>
      </c>
      <c r="B11" s="69" t="s">
        <v>280</v>
      </c>
      <c r="C11" s="13" t="s">
        <v>142</v>
      </c>
      <c r="D11" s="8">
        <f t="shared" si="0"/>
        <v>1</v>
      </c>
      <c r="E11" s="8">
        <v>1</v>
      </c>
      <c r="F11" s="8"/>
      <c r="G11" s="8"/>
    </row>
    <row r="12" spans="1:7" ht="17.25" customHeight="1">
      <c r="A12" s="168"/>
      <c r="B12" s="13" t="s">
        <v>281</v>
      </c>
      <c r="C12" s="13" t="s">
        <v>142</v>
      </c>
      <c r="D12" s="8">
        <f t="shared" si="0"/>
        <v>1</v>
      </c>
      <c r="E12" s="8">
        <v>1</v>
      </c>
      <c r="F12" s="8"/>
      <c r="G12" s="8"/>
    </row>
    <row r="13" spans="1:7" ht="17.25" customHeight="1">
      <c r="A13" s="145"/>
      <c r="B13" s="60" t="s">
        <v>279</v>
      </c>
      <c r="C13" s="13" t="s">
        <v>142</v>
      </c>
      <c r="D13" s="8">
        <v>0</v>
      </c>
      <c r="E13" s="8">
        <v>0</v>
      </c>
      <c r="F13" s="8">
        <v>0</v>
      </c>
      <c r="G13" s="8">
        <v>0</v>
      </c>
    </row>
    <row r="14" spans="1:7" ht="17.25" customHeight="1">
      <c r="A14" s="167" t="s">
        <v>265</v>
      </c>
      <c r="B14" s="69" t="s">
        <v>280</v>
      </c>
      <c r="C14" s="13" t="s">
        <v>142</v>
      </c>
      <c r="D14" s="8">
        <v>23</v>
      </c>
      <c r="E14" s="8"/>
      <c r="F14" s="8">
        <v>23</v>
      </c>
      <c r="G14" s="8"/>
    </row>
    <row r="15" spans="1:7" ht="17.25" customHeight="1">
      <c r="A15" s="168"/>
      <c r="B15" s="13" t="s">
        <v>281</v>
      </c>
      <c r="C15" s="13" t="s">
        <v>142</v>
      </c>
      <c r="D15" s="8">
        <f t="shared" si="0"/>
        <v>23</v>
      </c>
      <c r="E15" s="8"/>
      <c r="F15" s="8">
        <v>23</v>
      </c>
      <c r="G15" s="8"/>
    </row>
    <row r="16" spans="1:7" ht="17.25" customHeight="1">
      <c r="A16" s="145"/>
      <c r="B16" s="60" t="s">
        <v>279</v>
      </c>
      <c r="C16" s="13" t="s">
        <v>142</v>
      </c>
      <c r="D16" s="8">
        <v>0</v>
      </c>
      <c r="E16" s="8">
        <v>0</v>
      </c>
      <c r="F16" s="8">
        <v>0</v>
      </c>
      <c r="G16" s="8">
        <v>0</v>
      </c>
    </row>
    <row r="17" spans="1:7" ht="17.25" customHeight="1">
      <c r="A17" s="167" t="s">
        <v>266</v>
      </c>
      <c r="B17" s="69" t="s">
        <v>280</v>
      </c>
      <c r="C17" s="13" t="s">
        <v>142</v>
      </c>
      <c r="D17" s="8">
        <f t="shared" si="0"/>
        <v>4</v>
      </c>
      <c r="E17" s="8"/>
      <c r="F17" s="8">
        <v>4</v>
      </c>
      <c r="G17" s="8"/>
    </row>
    <row r="18" spans="1:7" ht="17.25" customHeight="1">
      <c r="A18" s="168"/>
      <c r="B18" s="13" t="s">
        <v>281</v>
      </c>
      <c r="C18" s="13" t="s">
        <v>142</v>
      </c>
      <c r="D18" s="8">
        <f t="shared" si="0"/>
        <v>4</v>
      </c>
      <c r="E18" s="8"/>
      <c r="F18" s="8">
        <v>4</v>
      </c>
      <c r="G18" s="8"/>
    </row>
    <row r="19" spans="1:7" ht="17.25" customHeight="1">
      <c r="A19" s="145"/>
      <c r="B19" s="60" t="s">
        <v>279</v>
      </c>
      <c r="C19" s="13" t="s">
        <v>142</v>
      </c>
      <c r="D19" s="8">
        <v>0</v>
      </c>
      <c r="E19" s="8">
        <v>0</v>
      </c>
      <c r="F19" s="8">
        <v>0</v>
      </c>
      <c r="G19" s="8">
        <v>0</v>
      </c>
    </row>
  </sheetData>
  <sheetProtection/>
  <mergeCells count="6">
    <mergeCell ref="A14:A16"/>
    <mergeCell ref="A17:A19"/>
    <mergeCell ref="A2:G2"/>
    <mergeCell ref="A5:A7"/>
    <mergeCell ref="A8:A10"/>
    <mergeCell ref="A11:A13"/>
  </mergeCells>
  <printOptions/>
  <pageMargins left="0.7086614173228347" right="0.7086614173228347" top="7.834645669291339" bottom="0.7480314960629921" header="0.31496062992125984" footer="0.31496062992125984"/>
  <pageSetup fitToHeight="1" fitToWidth="1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F6"/>
  <sheetViews>
    <sheetView zoomScalePageLayoutView="0" workbookViewId="0" topLeftCell="A1">
      <selection activeCell="B37" sqref="B37"/>
    </sheetView>
  </sheetViews>
  <sheetFormatPr defaultColWidth="9.140625" defaultRowHeight="15"/>
  <cols>
    <col min="1" max="1" width="22.57421875" style="1" customWidth="1"/>
    <col min="2" max="2" width="13.140625" style="1" customWidth="1"/>
    <col min="3" max="3" width="14.7109375" style="1" customWidth="1"/>
    <col min="4" max="4" width="14.140625" style="1" customWidth="1"/>
    <col min="5" max="5" width="15.00390625" style="1" customWidth="1"/>
    <col min="6" max="6" width="14.28125" style="1" customWidth="1"/>
    <col min="7" max="16384" width="9.140625" style="1" customWidth="1"/>
  </cols>
  <sheetData>
    <row r="1" ht="15.75" customHeight="1">
      <c r="A1" s="1" t="s">
        <v>238</v>
      </c>
    </row>
    <row r="2" spans="1:6" ht="17.25" customHeight="1">
      <c r="A2" s="12" t="s">
        <v>9</v>
      </c>
      <c r="B2" s="11"/>
      <c r="C2" s="11"/>
      <c r="D2" s="11"/>
      <c r="E2" s="11"/>
      <c r="F2" s="11"/>
    </row>
    <row r="3" spans="1:6" ht="12.75">
      <c r="A3" s="6"/>
      <c r="B3" s="6"/>
      <c r="C3" s="6"/>
      <c r="D3" s="6"/>
      <c r="E3" s="6"/>
      <c r="F3" s="6"/>
    </row>
    <row r="4" spans="1:6" ht="23.25" customHeight="1">
      <c r="A4" s="7" t="s">
        <v>313</v>
      </c>
      <c r="B4" s="7" t="s">
        <v>7</v>
      </c>
      <c r="C4" s="7" t="s">
        <v>10</v>
      </c>
      <c r="D4" s="7" t="s">
        <v>12</v>
      </c>
      <c r="E4" s="7" t="s">
        <v>11</v>
      </c>
      <c r="F4" s="7" t="s">
        <v>8</v>
      </c>
    </row>
    <row r="5" spans="1:6" ht="27" customHeight="1">
      <c r="A5" s="13">
        <v>44926</v>
      </c>
      <c r="B5" s="82">
        <v>91</v>
      </c>
      <c r="C5" s="82">
        <v>96</v>
      </c>
      <c r="D5" s="82">
        <v>83</v>
      </c>
      <c r="E5" s="82">
        <v>83</v>
      </c>
      <c r="F5" s="82">
        <v>92</v>
      </c>
    </row>
    <row r="6" spans="1:6" ht="27" customHeight="1">
      <c r="A6" s="13">
        <v>44561</v>
      </c>
      <c r="B6" s="82">
        <v>20.68</v>
      </c>
      <c r="C6" s="82">
        <v>100</v>
      </c>
      <c r="D6" s="82">
        <v>78</v>
      </c>
      <c r="E6" s="82">
        <v>95</v>
      </c>
      <c r="F6" s="82">
        <v>100</v>
      </c>
    </row>
  </sheetData>
  <sheetProtection/>
  <printOptions/>
  <pageMargins left="0.9055118110236221" right="0.7086614173228347" top="0.35433070866141736" bottom="0.7480314960629921" header="0.31496062992125984" footer="0.31496062992125984"/>
  <pageSetup fitToHeight="1" fitToWidth="1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tabSelected="1" zoomScalePageLayoutView="0" workbookViewId="0" topLeftCell="A1">
      <selection activeCell="J9" sqref="J9"/>
    </sheetView>
  </sheetViews>
  <sheetFormatPr defaultColWidth="9.140625" defaultRowHeight="15"/>
  <cols>
    <col min="1" max="1" width="9.140625" style="14" customWidth="1"/>
    <col min="2" max="2" width="61.57421875" style="14" customWidth="1"/>
    <col min="3" max="3" width="10.28125" style="14" customWidth="1"/>
    <col min="4" max="4" width="11.140625" style="75" customWidth="1"/>
    <col min="5" max="5" width="13.7109375" style="75" customWidth="1"/>
    <col min="6" max="6" width="4.421875" style="14" customWidth="1"/>
    <col min="7" max="16384" width="9.140625" style="14" customWidth="1"/>
  </cols>
  <sheetData>
    <row r="1" spans="1:5" ht="45.75" customHeight="1">
      <c r="A1" s="147" t="s">
        <v>317</v>
      </c>
      <c r="B1" s="147"/>
      <c r="C1" s="147"/>
      <c r="D1" s="147"/>
      <c r="E1" s="147"/>
    </row>
    <row r="2" spans="1:5" ht="26.25" customHeight="1">
      <c r="A2" s="146" t="s">
        <v>120</v>
      </c>
      <c r="B2" s="146" t="s">
        <v>121</v>
      </c>
      <c r="C2" s="146" t="s">
        <v>122</v>
      </c>
      <c r="D2" s="146"/>
      <c r="E2" s="146"/>
    </row>
    <row r="3" spans="1:5" ht="51">
      <c r="A3" s="146"/>
      <c r="B3" s="146"/>
      <c r="C3" s="15">
        <v>2021</v>
      </c>
      <c r="D3" s="22">
        <v>2022</v>
      </c>
      <c r="E3" s="22" t="s">
        <v>267</v>
      </c>
    </row>
    <row r="4" spans="1:5" ht="12.75">
      <c r="A4" s="15">
        <v>1</v>
      </c>
      <c r="B4" s="15">
        <v>2</v>
      </c>
      <c r="C4" s="148">
        <v>4</v>
      </c>
      <c r="D4" s="149"/>
      <c r="E4" s="22">
        <v>5</v>
      </c>
    </row>
    <row r="5" spans="1:5" ht="29.25" customHeight="1">
      <c r="A5" s="15">
        <v>1</v>
      </c>
      <c r="B5" s="16" t="s">
        <v>29</v>
      </c>
      <c r="C5" s="76">
        <v>0</v>
      </c>
      <c r="D5" s="153">
        <f>((27/60)*5)/16</f>
        <v>0.140625</v>
      </c>
      <c r="E5" s="150" t="s">
        <v>31</v>
      </c>
    </row>
    <row r="6" spans="1:5" ht="12.75">
      <c r="A6" s="21" t="s">
        <v>14</v>
      </c>
      <c r="B6" s="17" t="s">
        <v>123</v>
      </c>
      <c r="C6" s="76">
        <f>C5</f>
        <v>0</v>
      </c>
      <c r="D6" s="153">
        <f>D5</f>
        <v>0.140625</v>
      </c>
      <c r="E6" s="150" t="str">
        <f>E5</f>
        <v> -</v>
      </c>
    </row>
    <row r="7" spans="1:5" ht="12.75">
      <c r="A7" s="21" t="s">
        <v>15</v>
      </c>
      <c r="B7" s="17" t="s">
        <v>124</v>
      </c>
      <c r="C7" s="77"/>
      <c r="D7" s="84"/>
      <c r="E7" s="87"/>
    </row>
    <row r="8" spans="1:5" ht="12.75">
      <c r="A8" s="21" t="s">
        <v>16</v>
      </c>
      <c r="B8" s="17" t="s">
        <v>125</v>
      </c>
      <c r="C8" s="77"/>
      <c r="D8" s="84"/>
      <c r="E8" s="87"/>
    </row>
    <row r="9" spans="1:5" ht="12.75">
      <c r="A9" s="21" t="s">
        <v>17</v>
      </c>
      <c r="B9" s="17" t="s">
        <v>126</v>
      </c>
      <c r="C9" s="77"/>
      <c r="D9" s="84"/>
      <c r="E9" s="87"/>
    </row>
    <row r="10" spans="1:5" ht="28.5">
      <c r="A10" s="21">
        <v>2</v>
      </c>
      <c r="B10" s="18" t="s">
        <v>30</v>
      </c>
      <c r="C10" s="78">
        <v>0</v>
      </c>
      <c r="D10" s="154">
        <f>5/16</f>
        <v>0.3125</v>
      </c>
      <c r="E10" s="150" t="s">
        <v>31</v>
      </c>
    </row>
    <row r="11" spans="1:5" ht="12.75">
      <c r="A11" s="21" t="s">
        <v>18</v>
      </c>
      <c r="B11" s="17" t="s">
        <v>123</v>
      </c>
      <c r="C11" s="78">
        <f>C10</f>
        <v>0</v>
      </c>
      <c r="D11" s="154">
        <f>D10</f>
        <v>0.3125</v>
      </c>
      <c r="E11" s="150" t="str">
        <f>E10</f>
        <v> -</v>
      </c>
    </row>
    <row r="12" spans="1:5" ht="12.75">
      <c r="A12" s="21" t="s">
        <v>19</v>
      </c>
      <c r="B12" s="17" t="s">
        <v>124</v>
      </c>
      <c r="C12" s="79"/>
      <c r="D12" s="85"/>
      <c r="E12" s="86"/>
    </row>
    <row r="13" spans="1:5" ht="12.75">
      <c r="A13" s="21" t="s">
        <v>20</v>
      </c>
      <c r="B13" s="17" t="s">
        <v>125</v>
      </c>
      <c r="C13" s="79"/>
      <c r="D13" s="85"/>
      <c r="E13" s="86"/>
    </row>
    <row r="14" spans="1:5" ht="12.75">
      <c r="A14" s="21" t="s">
        <v>21</v>
      </c>
      <c r="B14" s="17" t="s">
        <v>126</v>
      </c>
      <c r="C14" s="79"/>
      <c r="D14" s="85"/>
      <c r="E14" s="86"/>
    </row>
    <row r="15" spans="1:5" ht="69" customHeight="1">
      <c r="A15" s="15">
        <v>3</v>
      </c>
      <c r="B15" s="16" t="s">
        <v>232</v>
      </c>
      <c r="C15" s="79">
        <v>0</v>
      </c>
      <c r="D15" s="79">
        <v>0</v>
      </c>
      <c r="E15" s="150">
        <v>0</v>
      </c>
    </row>
    <row r="16" spans="1:5" ht="12.75">
      <c r="A16" s="21" t="s">
        <v>152</v>
      </c>
      <c r="B16" s="17" t="s">
        <v>123</v>
      </c>
      <c r="C16" s="79">
        <f>C15</f>
        <v>0</v>
      </c>
      <c r="D16" s="79">
        <f>D15</f>
        <v>0</v>
      </c>
      <c r="E16" s="150">
        <f>E15</f>
        <v>0</v>
      </c>
    </row>
    <row r="17" spans="1:5" ht="12.75">
      <c r="A17" s="21" t="s">
        <v>154</v>
      </c>
      <c r="B17" s="17" t="s">
        <v>124</v>
      </c>
      <c r="C17" s="79"/>
      <c r="D17" s="85"/>
      <c r="E17" s="86"/>
    </row>
    <row r="18" spans="1:5" ht="12.75">
      <c r="A18" s="21" t="s">
        <v>22</v>
      </c>
      <c r="B18" s="17" t="s">
        <v>125</v>
      </c>
      <c r="C18" s="79"/>
      <c r="D18" s="85"/>
      <c r="E18" s="86"/>
    </row>
    <row r="19" spans="1:5" ht="12.75">
      <c r="A19" s="21" t="s">
        <v>23</v>
      </c>
      <c r="B19" s="17" t="s">
        <v>126</v>
      </c>
      <c r="C19" s="79"/>
      <c r="D19" s="85"/>
      <c r="E19" s="86"/>
    </row>
    <row r="20" spans="1:5" ht="70.5" customHeight="1">
      <c r="A20" s="15">
        <v>4</v>
      </c>
      <c r="B20" s="16" t="s">
        <v>233</v>
      </c>
      <c r="C20" s="79">
        <v>0</v>
      </c>
      <c r="D20" s="79">
        <v>0</v>
      </c>
      <c r="E20" s="150">
        <v>0</v>
      </c>
    </row>
    <row r="21" spans="1:5" ht="12.75">
      <c r="A21" s="21" t="s">
        <v>24</v>
      </c>
      <c r="B21" s="17" t="s">
        <v>123</v>
      </c>
      <c r="C21" s="79">
        <f>C20</f>
        <v>0</v>
      </c>
      <c r="D21" s="79">
        <f>D20</f>
        <v>0</v>
      </c>
      <c r="E21" s="150">
        <f>E20</f>
        <v>0</v>
      </c>
    </row>
    <row r="22" spans="1:5" ht="12.75">
      <c r="A22" s="21" t="s">
        <v>25</v>
      </c>
      <c r="B22" s="17" t="s">
        <v>124</v>
      </c>
      <c r="C22" s="80"/>
      <c r="D22" s="86"/>
      <c r="E22" s="86"/>
    </row>
    <row r="23" spans="1:5" ht="12.75">
      <c r="A23" s="21" t="s">
        <v>26</v>
      </c>
      <c r="B23" s="17" t="s">
        <v>125</v>
      </c>
      <c r="C23" s="80"/>
      <c r="D23" s="86"/>
      <c r="E23" s="86"/>
    </row>
    <row r="24" spans="1:5" ht="12.75">
      <c r="A24" s="21" t="s">
        <v>27</v>
      </c>
      <c r="B24" s="17" t="s">
        <v>126</v>
      </c>
      <c r="C24" s="80"/>
      <c r="D24" s="86"/>
      <c r="E24" s="86"/>
    </row>
    <row r="25" spans="1:5" ht="38.25">
      <c r="A25" s="15">
        <v>5</v>
      </c>
      <c r="B25" s="18" t="s">
        <v>127</v>
      </c>
      <c r="C25" s="79">
        <v>0</v>
      </c>
      <c r="D25" s="79">
        <v>0</v>
      </c>
      <c r="E25" s="22">
        <v>0</v>
      </c>
    </row>
    <row r="26" spans="1:5" ht="51">
      <c r="A26" s="21" t="s">
        <v>28</v>
      </c>
      <c r="B26" s="18" t="s">
        <v>128</v>
      </c>
      <c r="C26" s="79">
        <v>0</v>
      </c>
      <c r="D26" s="79">
        <v>0</v>
      </c>
      <c r="E26" s="22">
        <v>0</v>
      </c>
    </row>
    <row r="27" ht="12.75">
      <c r="C27" s="75"/>
    </row>
    <row r="28" ht="12.75">
      <c r="C28" s="75"/>
    </row>
    <row r="29" ht="12.75">
      <c r="C29" s="75"/>
    </row>
    <row r="30" ht="12.75">
      <c r="C30" s="75"/>
    </row>
    <row r="31" ht="12.75">
      <c r="C31" s="75"/>
    </row>
    <row r="32" ht="12.75">
      <c r="C32" s="75"/>
    </row>
    <row r="33" ht="12.75">
      <c r="C33" s="75"/>
    </row>
    <row r="34" ht="12.75">
      <c r="C34" s="75"/>
    </row>
    <row r="35" ht="12.75">
      <c r="C35" s="75"/>
    </row>
    <row r="36" ht="12.75">
      <c r="C36" s="75"/>
    </row>
    <row r="37" ht="12.75">
      <c r="C37" s="75"/>
    </row>
    <row r="38" ht="12.75">
      <c r="C38" s="75"/>
    </row>
    <row r="39" ht="12.75">
      <c r="C39" s="75"/>
    </row>
  </sheetData>
  <sheetProtection/>
  <mergeCells count="5">
    <mergeCell ref="C4:D4"/>
    <mergeCell ref="A2:A3"/>
    <mergeCell ref="B2:B3"/>
    <mergeCell ref="C2:E2"/>
    <mergeCell ref="A1:E1"/>
  </mergeCells>
  <printOptions/>
  <pageMargins left="0.9055118110236221" right="0.11811023622047245" top="0.3937007874015748" bottom="0.15748031496062992" header="0.31496062992125984" footer="0.11811023622047245"/>
  <pageSetup fitToHeight="1" fitToWidth="1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PageLayoutView="0" workbookViewId="0" topLeftCell="A1">
      <selection activeCell="A1" sqref="A1:T9"/>
    </sheetView>
  </sheetViews>
  <sheetFormatPr defaultColWidth="9.140625" defaultRowHeight="15"/>
  <cols>
    <col min="1" max="1" width="5.00390625" style="14" customWidth="1"/>
    <col min="2" max="2" width="16.28125" style="14" customWidth="1"/>
    <col min="3" max="3" width="8.7109375" style="14" customWidth="1"/>
    <col min="4" max="5" width="7.7109375" style="14" customWidth="1"/>
    <col min="6" max="6" width="8.421875" style="14" customWidth="1"/>
    <col min="7" max="10" width="9.140625" style="14" customWidth="1"/>
    <col min="11" max="11" width="7.8515625" style="14" customWidth="1"/>
    <col min="12" max="12" width="8.140625" style="14" customWidth="1"/>
    <col min="13" max="13" width="7.8515625" style="14" customWidth="1"/>
    <col min="14" max="14" width="7.28125" style="14" customWidth="1"/>
    <col min="15" max="15" width="8.140625" style="14" customWidth="1"/>
    <col min="16" max="16" width="7.57421875" style="14" customWidth="1"/>
    <col min="17" max="17" width="7.140625" style="14" customWidth="1"/>
    <col min="18" max="18" width="7.57421875" style="14" customWidth="1"/>
    <col min="19" max="19" width="26.28125" style="14" customWidth="1"/>
    <col min="20" max="20" width="17.28125" style="14" customWidth="1"/>
    <col min="21" max="16384" width="9.140625" style="14" customWidth="1"/>
  </cols>
  <sheetData>
    <row r="1" s="1" customFormat="1" ht="26.25" customHeight="1">
      <c r="A1" s="1" t="s">
        <v>238</v>
      </c>
    </row>
    <row r="2" spans="1:20" ht="12.75">
      <c r="A2" s="20" t="s">
        <v>282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12.7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</row>
    <row r="4" spans="1:20" ht="12.75">
      <c r="A4" s="133" t="s">
        <v>120</v>
      </c>
      <c r="B4" s="133" t="s">
        <v>129</v>
      </c>
      <c r="C4" s="133" t="s">
        <v>130</v>
      </c>
      <c r="D4" s="133"/>
      <c r="E4" s="133"/>
      <c r="F4" s="133"/>
      <c r="G4" s="133" t="s">
        <v>131</v>
      </c>
      <c r="H4" s="133"/>
      <c r="I4" s="133"/>
      <c r="J4" s="133"/>
      <c r="K4" s="133" t="s">
        <v>132</v>
      </c>
      <c r="L4" s="133"/>
      <c r="M4" s="133"/>
      <c r="N4" s="133"/>
      <c r="O4" s="133" t="s">
        <v>133</v>
      </c>
      <c r="P4" s="133"/>
      <c r="Q4" s="133"/>
      <c r="R4" s="133"/>
      <c r="S4" s="133" t="s">
        <v>134</v>
      </c>
      <c r="T4" s="133" t="s">
        <v>135</v>
      </c>
    </row>
    <row r="5" spans="1:20" ht="151.5" customHeight="1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</row>
    <row r="6" spans="1:20" ht="24.75" customHeight="1">
      <c r="A6" s="133"/>
      <c r="B6" s="133"/>
      <c r="C6" s="19" t="s">
        <v>136</v>
      </c>
      <c r="D6" s="19" t="s">
        <v>137</v>
      </c>
      <c r="E6" s="19" t="s">
        <v>138</v>
      </c>
      <c r="F6" s="19" t="s">
        <v>139</v>
      </c>
      <c r="G6" s="19" t="s">
        <v>136</v>
      </c>
      <c r="H6" s="19" t="s">
        <v>137</v>
      </c>
      <c r="I6" s="19" t="s">
        <v>138</v>
      </c>
      <c r="J6" s="19" t="s">
        <v>139</v>
      </c>
      <c r="K6" s="19" t="s">
        <v>136</v>
      </c>
      <c r="L6" s="19" t="s">
        <v>137</v>
      </c>
      <c r="M6" s="19" t="s">
        <v>138</v>
      </c>
      <c r="N6" s="19" t="s">
        <v>139</v>
      </c>
      <c r="O6" s="19" t="s">
        <v>136</v>
      </c>
      <c r="P6" s="19" t="s">
        <v>137</v>
      </c>
      <c r="Q6" s="19" t="s">
        <v>138</v>
      </c>
      <c r="R6" s="19" t="s">
        <v>139</v>
      </c>
      <c r="S6" s="133"/>
      <c r="T6" s="133"/>
    </row>
    <row r="7" spans="1:20" ht="12.7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  <c r="K7" s="15">
        <v>11</v>
      </c>
      <c r="L7" s="15">
        <v>12</v>
      </c>
      <c r="M7" s="15">
        <v>13</v>
      </c>
      <c r="N7" s="15">
        <v>14</v>
      </c>
      <c r="O7" s="15">
        <v>15</v>
      </c>
      <c r="P7" s="15">
        <v>16</v>
      </c>
      <c r="Q7" s="15">
        <v>17</v>
      </c>
      <c r="R7" s="15">
        <v>18</v>
      </c>
      <c r="S7" s="15">
        <v>19</v>
      </c>
      <c r="T7" s="15">
        <v>20</v>
      </c>
    </row>
    <row r="8" spans="1:20" ht="19.5" customHeight="1">
      <c r="A8" s="15">
        <v>1</v>
      </c>
      <c r="B8" s="16" t="s">
        <v>0</v>
      </c>
      <c r="C8" s="155">
        <f>'2.1'!D6</f>
        <v>0.140625</v>
      </c>
      <c r="D8" s="151">
        <v>0</v>
      </c>
      <c r="E8" s="151">
        <v>0</v>
      </c>
      <c r="F8" s="151">
        <v>0</v>
      </c>
      <c r="G8" s="155">
        <f>'2.1'!D11</f>
        <v>0.3125</v>
      </c>
      <c r="H8" s="151">
        <v>0</v>
      </c>
      <c r="I8" s="151">
        <v>0</v>
      </c>
      <c r="J8" s="151">
        <v>0</v>
      </c>
      <c r="K8" s="152">
        <v>2.33098</v>
      </c>
      <c r="L8" s="151">
        <v>0</v>
      </c>
      <c r="M8" s="151">
        <v>0</v>
      </c>
      <c r="N8" s="151">
        <v>0</v>
      </c>
      <c r="O8" s="152">
        <v>0.78503</v>
      </c>
      <c r="P8" s="151">
        <v>0</v>
      </c>
      <c r="Q8" s="151">
        <v>0</v>
      </c>
      <c r="R8" s="151">
        <v>0</v>
      </c>
      <c r="S8" s="151">
        <v>0</v>
      </c>
      <c r="T8" s="151">
        <v>0</v>
      </c>
    </row>
    <row r="9" spans="1:20" s="74" customFormat="1" ht="47.25" customHeight="1">
      <c r="A9" s="22"/>
      <c r="B9" s="80" t="s">
        <v>140</v>
      </c>
      <c r="C9" s="151">
        <v>0</v>
      </c>
      <c r="D9" s="151">
        <v>0</v>
      </c>
      <c r="E9" s="151">
        <v>0</v>
      </c>
      <c r="F9" s="151">
        <v>0</v>
      </c>
      <c r="G9" s="151">
        <v>0</v>
      </c>
      <c r="H9" s="151">
        <v>0</v>
      </c>
      <c r="I9" s="151">
        <v>0</v>
      </c>
      <c r="J9" s="151">
        <v>0</v>
      </c>
      <c r="K9" s="151">
        <v>0</v>
      </c>
      <c r="L9" s="151">
        <v>0</v>
      </c>
      <c r="M9" s="151">
        <v>0</v>
      </c>
      <c r="N9" s="151">
        <v>0</v>
      </c>
      <c r="O9" s="151">
        <v>0</v>
      </c>
      <c r="P9" s="151">
        <v>0</v>
      </c>
      <c r="Q9" s="151">
        <v>0</v>
      </c>
      <c r="R9" s="151">
        <v>0</v>
      </c>
      <c r="S9" s="151">
        <v>0</v>
      </c>
      <c r="T9" s="151">
        <v>0</v>
      </c>
    </row>
  </sheetData>
  <sheetProtection/>
  <mergeCells count="8">
    <mergeCell ref="S4:S6"/>
    <mergeCell ref="T4:T6"/>
    <mergeCell ref="A4:A6"/>
    <mergeCell ref="B4:B6"/>
    <mergeCell ref="C4:F5"/>
    <mergeCell ref="G4:J5"/>
    <mergeCell ref="K4:N5"/>
    <mergeCell ref="O4:R5"/>
  </mergeCells>
  <printOptions/>
  <pageMargins left="0.15748031496062992" right="0.15748031496062992" top="1.141732283464567" bottom="0.5511811023622047" header="0.31496062992125984" footer="0.31496062992125984"/>
  <pageSetup fitToHeight="1" fitToWidth="1" orientation="landscape" paperSize="9" scale="7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zoomScalePageLayoutView="0" workbookViewId="0" topLeftCell="A1">
      <selection activeCell="A1" sqref="A1:E10"/>
    </sheetView>
  </sheetViews>
  <sheetFormatPr defaultColWidth="9.140625" defaultRowHeight="15"/>
  <cols>
    <col min="1" max="1" width="5.57421875" style="14" customWidth="1"/>
    <col min="2" max="2" width="55.28125" style="14" customWidth="1"/>
    <col min="3" max="3" width="13.7109375" style="14" customWidth="1"/>
    <col min="4" max="4" width="44.00390625" style="14" customWidth="1"/>
    <col min="5" max="5" width="52.00390625" style="14" customWidth="1"/>
    <col min="6" max="16384" width="9.140625" style="14" customWidth="1"/>
  </cols>
  <sheetData>
    <row r="1" ht="17.25" customHeight="1">
      <c r="A1" s="14" t="s">
        <v>100</v>
      </c>
    </row>
    <row r="2" spans="1:5" ht="23.25" customHeight="1">
      <c r="A2" s="25" t="s">
        <v>283</v>
      </c>
      <c r="B2" s="26"/>
      <c r="C2" s="26"/>
      <c r="D2" s="26"/>
      <c r="E2" s="26"/>
    </row>
    <row r="3" spans="1:5" ht="12.75">
      <c r="A3" s="25"/>
      <c r="B3" s="27"/>
      <c r="C3" s="27"/>
      <c r="D3" s="27"/>
      <c r="E3" s="128"/>
    </row>
    <row r="4" spans="1:5" ht="33" customHeight="1">
      <c r="A4" s="28" t="s">
        <v>32</v>
      </c>
      <c r="B4" s="28" t="s">
        <v>141</v>
      </c>
      <c r="C4" s="28" t="s">
        <v>305</v>
      </c>
      <c r="D4" s="28" t="s">
        <v>33</v>
      </c>
      <c r="E4" s="28" t="s">
        <v>300</v>
      </c>
    </row>
    <row r="5" spans="1:5" s="74" customFormat="1" ht="27.75" customHeight="1">
      <c r="A5" s="81">
        <v>1</v>
      </c>
      <c r="B5" s="125" t="s">
        <v>301</v>
      </c>
      <c r="C5" s="126">
        <v>623942.64</v>
      </c>
      <c r="D5" s="127" t="s">
        <v>298</v>
      </c>
      <c r="E5" s="127" t="s">
        <v>299</v>
      </c>
    </row>
    <row r="6" spans="1:5" s="74" customFormat="1" ht="28.5" customHeight="1">
      <c r="A6" s="81">
        <v>2</v>
      </c>
      <c r="B6" s="125" t="s">
        <v>302</v>
      </c>
      <c r="C6" s="126">
        <v>5037500</v>
      </c>
      <c r="D6" s="127" t="s">
        <v>303</v>
      </c>
      <c r="E6" s="127" t="s">
        <v>304</v>
      </c>
    </row>
    <row r="7" spans="1:5" ht="30" customHeight="1">
      <c r="A7" s="81">
        <v>3</v>
      </c>
      <c r="B7" s="125" t="s">
        <v>308</v>
      </c>
      <c r="C7" s="126">
        <f>6600+350</f>
        <v>6950</v>
      </c>
      <c r="D7" s="127" t="s">
        <v>278</v>
      </c>
      <c r="E7" s="129" t="s">
        <v>306</v>
      </c>
    </row>
    <row r="8" spans="1:5" ht="30" customHeight="1">
      <c r="A8" s="81">
        <v>4</v>
      </c>
      <c r="B8" s="125" t="s">
        <v>309</v>
      </c>
      <c r="C8" s="126">
        <f>6600+350</f>
        <v>6950</v>
      </c>
      <c r="D8" s="127" t="s">
        <v>278</v>
      </c>
      <c r="E8" s="129" t="s">
        <v>307</v>
      </c>
    </row>
    <row r="9" spans="1:5" ht="25.5">
      <c r="A9" s="81">
        <v>5</v>
      </c>
      <c r="B9" s="130" t="s">
        <v>312</v>
      </c>
      <c r="C9" s="131">
        <f>172500*2</f>
        <v>345000</v>
      </c>
      <c r="D9" s="132" t="s">
        <v>310</v>
      </c>
      <c r="E9" s="156" t="s">
        <v>311</v>
      </c>
    </row>
    <row r="10" spans="1:5" ht="40.5" customHeight="1">
      <c r="A10" s="81">
        <v>6</v>
      </c>
      <c r="B10" s="130" t="s">
        <v>316</v>
      </c>
      <c r="C10" s="131">
        <v>436411.23</v>
      </c>
      <c r="D10" s="132" t="s">
        <v>314</v>
      </c>
      <c r="E10" s="156" t="s">
        <v>315</v>
      </c>
    </row>
  </sheetData>
  <sheetProtection/>
  <printOptions/>
  <pageMargins left="0.7086614173228347" right="0.7086614173228347" top="5.078740157480315" bottom="0.35433070866141736" header="0.31496062992125984" footer="0.31496062992125984"/>
  <pageSetup fitToHeight="1" fitToWidth="1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zoomScalePageLayoutView="0" workbookViewId="0" topLeftCell="A1">
      <selection activeCell="A1" sqref="A1:D9"/>
    </sheetView>
  </sheetViews>
  <sheetFormatPr defaultColWidth="9.140625" defaultRowHeight="15"/>
  <cols>
    <col min="1" max="1" width="7.57421875" style="89" customWidth="1"/>
    <col min="2" max="2" width="46.8515625" style="89" customWidth="1"/>
    <col min="3" max="3" width="8.8515625" style="89" customWidth="1"/>
    <col min="4" max="4" width="22.28125" style="89" customWidth="1"/>
    <col min="5" max="16384" width="8.8515625" style="89" customWidth="1"/>
  </cols>
  <sheetData>
    <row r="1" s="88" customFormat="1" ht="17.25" customHeight="1">
      <c r="A1" s="88" t="s">
        <v>100</v>
      </c>
    </row>
    <row r="2" spans="1:4" ht="39.75" customHeight="1">
      <c r="A2" s="134" t="s">
        <v>284</v>
      </c>
      <c r="B2" s="134"/>
      <c r="C2" s="134"/>
      <c r="D2" s="134"/>
    </row>
    <row r="4" spans="1:10" s="93" customFormat="1" ht="20.25" customHeight="1">
      <c r="A4" s="90" t="s">
        <v>32</v>
      </c>
      <c r="B4" s="91" t="s">
        <v>113</v>
      </c>
      <c r="C4" s="90" t="s">
        <v>231</v>
      </c>
      <c r="D4" s="90" t="s">
        <v>251</v>
      </c>
      <c r="E4" s="92"/>
      <c r="F4" s="92"/>
      <c r="G4" s="92"/>
      <c r="H4" s="92"/>
      <c r="I4" s="92"/>
      <c r="J4" s="92"/>
    </row>
    <row r="5" spans="1:10" s="93" customFormat="1" ht="45">
      <c r="A5" s="90">
        <v>1</v>
      </c>
      <c r="B5" s="94" t="s">
        <v>257</v>
      </c>
      <c r="C5" s="90" t="s">
        <v>252</v>
      </c>
      <c r="D5" s="90">
        <v>3</v>
      </c>
      <c r="E5" s="92"/>
      <c r="F5" s="92"/>
      <c r="G5" s="92"/>
      <c r="H5" s="92"/>
      <c r="I5" s="92"/>
      <c r="J5" s="92"/>
    </row>
    <row r="6" spans="1:10" s="93" customFormat="1" ht="15">
      <c r="A6" s="90"/>
      <c r="B6" s="94" t="s">
        <v>253</v>
      </c>
      <c r="C6" s="90"/>
      <c r="D6" s="90"/>
      <c r="E6" s="92"/>
      <c r="F6" s="92"/>
      <c r="G6" s="92"/>
      <c r="H6" s="92"/>
      <c r="I6" s="92"/>
      <c r="J6" s="92"/>
    </row>
    <row r="7" spans="1:10" s="93" customFormat="1" ht="15">
      <c r="A7" s="95" t="s">
        <v>14</v>
      </c>
      <c r="B7" s="94" t="s">
        <v>254</v>
      </c>
      <c r="C7" s="90" t="s">
        <v>252</v>
      </c>
      <c r="D7" s="90" t="s">
        <v>31</v>
      </c>
      <c r="E7" s="92"/>
      <c r="F7" s="92"/>
      <c r="G7" s="92"/>
      <c r="H7" s="92"/>
      <c r="I7" s="92"/>
      <c r="J7" s="92"/>
    </row>
    <row r="8" spans="1:4" s="93" customFormat="1" ht="15">
      <c r="A8" s="95" t="s">
        <v>15</v>
      </c>
      <c r="B8" s="96" t="s">
        <v>255</v>
      </c>
      <c r="C8" s="90" t="s">
        <v>252</v>
      </c>
      <c r="D8" s="97">
        <v>3</v>
      </c>
    </row>
    <row r="9" spans="1:4" s="93" customFormat="1" ht="15">
      <c r="A9" s="95" t="s">
        <v>16</v>
      </c>
      <c r="B9" s="96" t="s">
        <v>256</v>
      </c>
      <c r="C9" s="90" t="s">
        <v>252</v>
      </c>
      <c r="D9" s="97" t="s">
        <v>31</v>
      </c>
    </row>
    <row r="10" ht="15">
      <c r="A10" s="98"/>
    </row>
  </sheetData>
  <sheetProtection/>
  <mergeCells count="1">
    <mergeCell ref="A2:D2"/>
  </mergeCells>
  <printOptions/>
  <pageMargins left="0.7480314960629921" right="0.7480314960629921" top="0.3937007874015748" bottom="0.984251968503937" header="0.5118110236220472" footer="0.5118110236220472"/>
  <pageSetup fitToHeight="1" fitToWidth="1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zoomScalePageLayoutView="0" workbookViewId="0" topLeftCell="A1">
      <pane xSplit="2" ySplit="6" topLeftCell="C14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R18"/>
    </sheetView>
  </sheetViews>
  <sheetFormatPr defaultColWidth="9.140625" defaultRowHeight="15"/>
  <cols>
    <col min="1" max="1" width="4.140625" style="24" customWidth="1"/>
    <col min="2" max="2" width="36.8515625" style="24" customWidth="1"/>
    <col min="3" max="4" width="9.140625" style="24" customWidth="1"/>
    <col min="5" max="5" width="12.140625" style="24" customWidth="1"/>
    <col min="6" max="7" width="9.140625" style="24" customWidth="1"/>
    <col min="8" max="8" width="13.57421875" style="24" customWidth="1"/>
    <col min="9" max="10" width="9.140625" style="24" customWidth="1"/>
    <col min="11" max="11" width="11.8515625" style="24" customWidth="1"/>
    <col min="12" max="13" width="9.140625" style="24" customWidth="1"/>
    <col min="14" max="14" width="12.28125" style="24" customWidth="1"/>
    <col min="15" max="16" width="9.140625" style="24" customWidth="1"/>
    <col min="17" max="17" width="11.57421875" style="24" customWidth="1"/>
    <col min="18" max="16384" width="9.140625" style="24" customWidth="1"/>
  </cols>
  <sheetData>
    <row r="1" ht="12.75">
      <c r="A1" s="1" t="s">
        <v>285</v>
      </c>
    </row>
    <row r="2" ht="12.75">
      <c r="A2" s="1"/>
    </row>
    <row r="3" spans="1:18" ht="30.75" customHeight="1" thickBot="1">
      <c r="A3" s="160" t="s">
        <v>120</v>
      </c>
      <c r="B3" s="160" t="s">
        <v>121</v>
      </c>
      <c r="C3" s="136" t="s">
        <v>143</v>
      </c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60" t="s">
        <v>111</v>
      </c>
    </row>
    <row r="4" spans="1:18" ht="42" customHeight="1">
      <c r="A4" s="160"/>
      <c r="B4" s="135"/>
      <c r="C4" s="138" t="s">
        <v>144</v>
      </c>
      <c r="D4" s="139"/>
      <c r="E4" s="140"/>
      <c r="F4" s="138" t="s">
        <v>145</v>
      </c>
      <c r="G4" s="139"/>
      <c r="H4" s="140"/>
      <c r="I4" s="138" t="s">
        <v>146</v>
      </c>
      <c r="J4" s="139"/>
      <c r="K4" s="140"/>
      <c r="L4" s="138" t="s">
        <v>147</v>
      </c>
      <c r="M4" s="139"/>
      <c r="N4" s="140"/>
      <c r="O4" s="138" t="s">
        <v>148</v>
      </c>
      <c r="P4" s="139"/>
      <c r="Q4" s="140"/>
      <c r="R4" s="137"/>
    </row>
    <row r="5" spans="1:18" ht="51">
      <c r="A5" s="160"/>
      <c r="B5" s="135"/>
      <c r="C5" s="103">
        <v>2021</v>
      </c>
      <c r="D5" s="2">
        <v>2022</v>
      </c>
      <c r="E5" s="53" t="s">
        <v>105</v>
      </c>
      <c r="F5" s="103">
        <v>2021</v>
      </c>
      <c r="G5" s="2">
        <v>2022</v>
      </c>
      <c r="H5" s="53" t="s">
        <v>105</v>
      </c>
      <c r="I5" s="103">
        <v>2021</v>
      </c>
      <c r="J5" s="2">
        <v>2022</v>
      </c>
      <c r="K5" s="53" t="s">
        <v>105</v>
      </c>
      <c r="L5" s="103">
        <v>2021</v>
      </c>
      <c r="M5" s="2">
        <v>2022</v>
      </c>
      <c r="N5" s="53" t="s">
        <v>105</v>
      </c>
      <c r="O5" s="103">
        <v>2021</v>
      </c>
      <c r="P5" s="2">
        <v>2022</v>
      </c>
      <c r="Q5" s="53" t="s">
        <v>105</v>
      </c>
      <c r="R5" s="101">
        <v>2022</v>
      </c>
    </row>
    <row r="6" spans="1:18" ht="12.75">
      <c r="A6" s="2">
        <v>1</v>
      </c>
      <c r="B6" s="99">
        <v>2</v>
      </c>
      <c r="C6" s="103">
        <v>3</v>
      </c>
      <c r="D6" s="2">
        <v>4</v>
      </c>
      <c r="E6" s="53">
        <v>5</v>
      </c>
      <c r="F6" s="103">
        <v>6</v>
      </c>
      <c r="G6" s="2">
        <v>7</v>
      </c>
      <c r="H6" s="53">
        <v>8</v>
      </c>
      <c r="I6" s="103">
        <v>9</v>
      </c>
      <c r="J6" s="2">
        <v>10</v>
      </c>
      <c r="K6" s="53">
        <v>11</v>
      </c>
      <c r="L6" s="103">
        <v>12</v>
      </c>
      <c r="M6" s="2">
        <v>13</v>
      </c>
      <c r="N6" s="53">
        <v>14</v>
      </c>
      <c r="O6" s="103">
        <v>15</v>
      </c>
      <c r="P6" s="2">
        <v>16</v>
      </c>
      <c r="Q6" s="53">
        <v>17</v>
      </c>
      <c r="R6" s="101">
        <v>18</v>
      </c>
    </row>
    <row r="7" spans="1:18" ht="38.25">
      <c r="A7" s="2">
        <v>1</v>
      </c>
      <c r="B7" s="100" t="s">
        <v>149</v>
      </c>
      <c r="C7" s="104">
        <v>0</v>
      </c>
      <c r="D7" s="5">
        <v>0</v>
      </c>
      <c r="E7" s="52" t="str">
        <f aca="true" t="shared" si="0" ref="E7:E18">IF(C7&gt;0,D7/C7*100-100,"-")</f>
        <v>-</v>
      </c>
      <c r="F7" s="104">
        <v>0</v>
      </c>
      <c r="G7" s="5">
        <v>0</v>
      </c>
      <c r="H7" s="52" t="str">
        <f aca="true" t="shared" si="1" ref="H7:H18">IF(F7&gt;0,G7/F7*100-100,"-")</f>
        <v>-</v>
      </c>
      <c r="I7" s="104">
        <v>0</v>
      </c>
      <c r="J7" s="5">
        <v>0</v>
      </c>
      <c r="K7" s="52" t="str">
        <f aca="true" t="shared" si="2" ref="K7:K18">IF(I7&gt;0,J7/I7*100-100,"-")</f>
        <v>-</v>
      </c>
      <c r="L7" s="104">
        <v>0</v>
      </c>
      <c r="M7" s="5">
        <v>0</v>
      </c>
      <c r="N7" s="52" t="str">
        <f aca="true" t="shared" si="3" ref="N7:N18">IF(L7&gt;0,M7/L7*100-100,"-")</f>
        <v>-</v>
      </c>
      <c r="O7" s="104">
        <v>0</v>
      </c>
      <c r="P7" s="5">
        <v>0</v>
      </c>
      <c r="Q7" s="52" t="str">
        <f aca="true" t="shared" si="4" ref="Q7:Q18">IF(O7&gt;0,P7/O7*100-100,"-")</f>
        <v>-</v>
      </c>
      <c r="R7" s="102">
        <f aca="true" t="shared" si="5" ref="R7:R18">P7+M7+J7+G7+D7</f>
        <v>0</v>
      </c>
    </row>
    <row r="8" spans="1:18" ht="63.75">
      <c r="A8" s="30">
        <v>2</v>
      </c>
      <c r="B8" s="100" t="s">
        <v>150</v>
      </c>
      <c r="C8" s="104">
        <v>0</v>
      </c>
      <c r="D8" s="5">
        <v>0</v>
      </c>
      <c r="E8" s="52" t="str">
        <f t="shared" si="0"/>
        <v>-</v>
      </c>
      <c r="F8" s="104">
        <v>0</v>
      </c>
      <c r="G8" s="5">
        <v>0</v>
      </c>
      <c r="H8" s="52" t="str">
        <f t="shared" si="1"/>
        <v>-</v>
      </c>
      <c r="I8" s="104">
        <v>0</v>
      </c>
      <c r="J8" s="5">
        <v>0</v>
      </c>
      <c r="K8" s="52" t="str">
        <f t="shared" si="2"/>
        <v>-</v>
      </c>
      <c r="L8" s="104">
        <v>0</v>
      </c>
      <c r="M8" s="5">
        <v>0</v>
      </c>
      <c r="N8" s="52" t="str">
        <f t="shared" si="3"/>
        <v>-</v>
      </c>
      <c r="O8" s="104">
        <v>0</v>
      </c>
      <c r="P8" s="5">
        <v>0</v>
      </c>
      <c r="Q8" s="52" t="str">
        <f t="shared" si="4"/>
        <v>-</v>
      </c>
      <c r="R8" s="102">
        <f t="shared" si="5"/>
        <v>0</v>
      </c>
    </row>
    <row r="9" spans="1:18" ht="102">
      <c r="A9" s="30">
        <v>3</v>
      </c>
      <c r="B9" s="100" t="s">
        <v>151</v>
      </c>
      <c r="C9" s="104">
        <v>0</v>
      </c>
      <c r="D9" s="5">
        <v>0</v>
      </c>
      <c r="E9" s="52" t="str">
        <f t="shared" si="0"/>
        <v>-</v>
      </c>
      <c r="F9" s="104">
        <v>0</v>
      </c>
      <c r="G9" s="5">
        <v>0</v>
      </c>
      <c r="H9" s="52" t="str">
        <f t="shared" si="1"/>
        <v>-</v>
      </c>
      <c r="I9" s="104">
        <v>0</v>
      </c>
      <c r="J9" s="5">
        <v>0</v>
      </c>
      <c r="K9" s="52" t="str">
        <f t="shared" si="2"/>
        <v>-</v>
      </c>
      <c r="L9" s="104">
        <v>0</v>
      </c>
      <c r="M9" s="5">
        <v>0</v>
      </c>
      <c r="N9" s="52" t="str">
        <f t="shared" si="3"/>
        <v>-</v>
      </c>
      <c r="O9" s="104">
        <v>0</v>
      </c>
      <c r="P9" s="5">
        <v>0</v>
      </c>
      <c r="Q9" s="52" t="str">
        <f t="shared" si="4"/>
        <v>-</v>
      </c>
      <c r="R9" s="102">
        <f t="shared" si="5"/>
        <v>0</v>
      </c>
    </row>
    <row r="10" spans="1:18" ht="12.75">
      <c r="A10" s="31" t="s">
        <v>152</v>
      </c>
      <c r="B10" s="100" t="s">
        <v>153</v>
      </c>
      <c r="C10" s="104">
        <v>0</v>
      </c>
      <c r="D10" s="5">
        <v>0</v>
      </c>
      <c r="E10" s="52" t="str">
        <f t="shared" si="0"/>
        <v>-</v>
      </c>
      <c r="F10" s="104">
        <v>0</v>
      </c>
      <c r="G10" s="5">
        <v>0</v>
      </c>
      <c r="H10" s="52" t="str">
        <f t="shared" si="1"/>
        <v>-</v>
      </c>
      <c r="I10" s="104">
        <v>0</v>
      </c>
      <c r="J10" s="5">
        <v>0</v>
      </c>
      <c r="K10" s="52" t="str">
        <f t="shared" si="2"/>
        <v>-</v>
      </c>
      <c r="L10" s="104">
        <v>0</v>
      </c>
      <c r="M10" s="5">
        <v>0</v>
      </c>
      <c r="N10" s="52" t="str">
        <f t="shared" si="3"/>
        <v>-</v>
      </c>
      <c r="O10" s="104">
        <v>0</v>
      </c>
      <c r="P10" s="5">
        <v>0</v>
      </c>
      <c r="Q10" s="52" t="str">
        <f t="shared" si="4"/>
        <v>-</v>
      </c>
      <c r="R10" s="102">
        <f t="shared" si="5"/>
        <v>0</v>
      </c>
    </row>
    <row r="11" spans="1:18" ht="12.75">
      <c r="A11" s="31" t="s">
        <v>154</v>
      </c>
      <c r="B11" s="100" t="s">
        <v>155</v>
      </c>
      <c r="C11" s="104">
        <v>0</v>
      </c>
      <c r="D11" s="5">
        <v>0</v>
      </c>
      <c r="E11" s="52" t="str">
        <f t="shared" si="0"/>
        <v>-</v>
      </c>
      <c r="F11" s="104">
        <v>0</v>
      </c>
      <c r="G11" s="5">
        <v>0</v>
      </c>
      <c r="H11" s="52" t="str">
        <f t="shared" si="1"/>
        <v>-</v>
      </c>
      <c r="I11" s="104">
        <v>0</v>
      </c>
      <c r="J11" s="5">
        <v>0</v>
      </c>
      <c r="K11" s="52" t="str">
        <f t="shared" si="2"/>
        <v>-</v>
      </c>
      <c r="L11" s="104">
        <v>0</v>
      </c>
      <c r="M11" s="5">
        <v>0</v>
      </c>
      <c r="N11" s="52" t="str">
        <f t="shared" si="3"/>
        <v>-</v>
      </c>
      <c r="O11" s="104">
        <v>0</v>
      </c>
      <c r="P11" s="5">
        <v>0</v>
      </c>
      <c r="Q11" s="52" t="str">
        <f t="shared" si="4"/>
        <v>-</v>
      </c>
      <c r="R11" s="102">
        <f t="shared" si="5"/>
        <v>0</v>
      </c>
    </row>
    <row r="12" spans="1:18" ht="63.75">
      <c r="A12" s="30">
        <v>4</v>
      </c>
      <c r="B12" s="100" t="s">
        <v>156</v>
      </c>
      <c r="C12" s="104">
        <v>0</v>
      </c>
      <c r="D12" s="5">
        <v>0</v>
      </c>
      <c r="E12" s="52" t="str">
        <f t="shared" si="0"/>
        <v>-</v>
      </c>
      <c r="F12" s="104">
        <v>0</v>
      </c>
      <c r="G12" s="5">
        <v>0</v>
      </c>
      <c r="H12" s="52" t="str">
        <f t="shared" si="1"/>
        <v>-</v>
      </c>
      <c r="I12" s="104">
        <v>0</v>
      </c>
      <c r="J12" s="5">
        <v>0</v>
      </c>
      <c r="K12" s="52" t="str">
        <f t="shared" si="2"/>
        <v>-</v>
      </c>
      <c r="L12" s="104">
        <v>0</v>
      </c>
      <c r="M12" s="5">
        <v>0</v>
      </c>
      <c r="N12" s="52" t="str">
        <f t="shared" si="3"/>
        <v>-</v>
      </c>
      <c r="O12" s="104">
        <v>0</v>
      </c>
      <c r="P12" s="5">
        <v>0</v>
      </c>
      <c r="Q12" s="52" t="str">
        <f t="shared" si="4"/>
        <v>-</v>
      </c>
      <c r="R12" s="102">
        <f t="shared" si="5"/>
        <v>0</v>
      </c>
    </row>
    <row r="13" spans="1:18" ht="51">
      <c r="A13" s="30">
        <v>5</v>
      </c>
      <c r="B13" s="100" t="s">
        <v>157</v>
      </c>
      <c r="C13" s="104">
        <v>0</v>
      </c>
      <c r="D13" s="5">
        <v>0</v>
      </c>
      <c r="E13" s="52" t="str">
        <f t="shared" si="0"/>
        <v>-</v>
      </c>
      <c r="F13" s="104">
        <v>0</v>
      </c>
      <c r="G13" s="5">
        <v>0</v>
      </c>
      <c r="H13" s="52" t="str">
        <f t="shared" si="1"/>
        <v>-</v>
      </c>
      <c r="I13" s="104">
        <v>0</v>
      </c>
      <c r="J13" s="5">
        <v>0</v>
      </c>
      <c r="K13" s="52" t="str">
        <f t="shared" si="2"/>
        <v>-</v>
      </c>
      <c r="L13" s="104">
        <v>0</v>
      </c>
      <c r="M13" s="5">
        <v>0</v>
      </c>
      <c r="N13" s="52" t="str">
        <f t="shared" si="3"/>
        <v>-</v>
      </c>
      <c r="O13" s="104">
        <v>0</v>
      </c>
      <c r="P13" s="5">
        <v>0</v>
      </c>
      <c r="Q13" s="52" t="str">
        <f t="shared" si="4"/>
        <v>-</v>
      </c>
      <c r="R13" s="102">
        <f t="shared" si="5"/>
        <v>0</v>
      </c>
    </row>
    <row r="14" spans="1:18" ht="51">
      <c r="A14" s="30">
        <v>6</v>
      </c>
      <c r="B14" s="100" t="s">
        <v>158</v>
      </c>
      <c r="C14" s="104">
        <v>0</v>
      </c>
      <c r="D14" s="5">
        <v>0</v>
      </c>
      <c r="E14" s="52" t="str">
        <f t="shared" si="0"/>
        <v>-</v>
      </c>
      <c r="F14" s="104">
        <v>0</v>
      </c>
      <c r="G14" s="5">
        <v>0</v>
      </c>
      <c r="H14" s="52" t="str">
        <f t="shared" si="1"/>
        <v>-</v>
      </c>
      <c r="I14" s="104">
        <v>0</v>
      </c>
      <c r="J14" s="5">
        <v>0</v>
      </c>
      <c r="K14" s="52" t="str">
        <f t="shared" si="2"/>
        <v>-</v>
      </c>
      <c r="L14" s="104">
        <v>0</v>
      </c>
      <c r="M14" s="5">
        <v>0</v>
      </c>
      <c r="N14" s="52" t="str">
        <f t="shared" si="3"/>
        <v>-</v>
      </c>
      <c r="O14" s="104">
        <v>0</v>
      </c>
      <c r="P14" s="5">
        <v>0</v>
      </c>
      <c r="Q14" s="52" t="str">
        <f t="shared" si="4"/>
        <v>-</v>
      </c>
      <c r="R14" s="102">
        <f t="shared" si="5"/>
        <v>0</v>
      </c>
    </row>
    <row r="15" spans="1:18" ht="89.25">
      <c r="A15" s="30">
        <v>7</v>
      </c>
      <c r="B15" s="100" t="s">
        <v>159</v>
      </c>
      <c r="C15" s="104">
        <v>0</v>
      </c>
      <c r="D15" s="5">
        <v>0</v>
      </c>
      <c r="E15" s="52" t="str">
        <f t="shared" si="0"/>
        <v>-</v>
      </c>
      <c r="F15" s="104">
        <v>0</v>
      </c>
      <c r="G15" s="5">
        <v>0</v>
      </c>
      <c r="H15" s="52" t="str">
        <f t="shared" si="1"/>
        <v>-</v>
      </c>
      <c r="I15" s="104">
        <v>0</v>
      </c>
      <c r="J15" s="5">
        <v>0</v>
      </c>
      <c r="K15" s="52" t="str">
        <f t="shared" si="2"/>
        <v>-</v>
      </c>
      <c r="L15" s="104">
        <v>0</v>
      </c>
      <c r="M15" s="5">
        <v>0</v>
      </c>
      <c r="N15" s="52" t="str">
        <f t="shared" si="3"/>
        <v>-</v>
      </c>
      <c r="O15" s="104">
        <v>0</v>
      </c>
      <c r="P15" s="5">
        <v>0</v>
      </c>
      <c r="Q15" s="52" t="str">
        <f t="shared" si="4"/>
        <v>-</v>
      </c>
      <c r="R15" s="102">
        <f t="shared" si="5"/>
        <v>0</v>
      </c>
    </row>
    <row r="16" spans="1:18" ht="12.75">
      <c r="A16" s="31" t="s">
        <v>160</v>
      </c>
      <c r="B16" s="100" t="s">
        <v>153</v>
      </c>
      <c r="C16" s="104">
        <v>0</v>
      </c>
      <c r="D16" s="5">
        <v>0</v>
      </c>
      <c r="E16" s="52" t="str">
        <f t="shared" si="0"/>
        <v>-</v>
      </c>
      <c r="F16" s="104">
        <v>0</v>
      </c>
      <c r="G16" s="5">
        <v>0</v>
      </c>
      <c r="H16" s="52" t="str">
        <f t="shared" si="1"/>
        <v>-</v>
      </c>
      <c r="I16" s="104">
        <v>0</v>
      </c>
      <c r="J16" s="5">
        <v>0</v>
      </c>
      <c r="K16" s="52" t="str">
        <f t="shared" si="2"/>
        <v>-</v>
      </c>
      <c r="L16" s="104">
        <v>0</v>
      </c>
      <c r="M16" s="5">
        <v>0</v>
      </c>
      <c r="N16" s="52" t="str">
        <f t="shared" si="3"/>
        <v>-</v>
      </c>
      <c r="O16" s="104">
        <v>0</v>
      </c>
      <c r="P16" s="5">
        <v>0</v>
      </c>
      <c r="Q16" s="52" t="str">
        <f t="shared" si="4"/>
        <v>-</v>
      </c>
      <c r="R16" s="102">
        <f t="shared" si="5"/>
        <v>0</v>
      </c>
    </row>
    <row r="17" spans="1:18" ht="12.75">
      <c r="A17" s="31" t="s">
        <v>161</v>
      </c>
      <c r="B17" s="100" t="s">
        <v>162</v>
      </c>
      <c r="C17" s="104">
        <v>0</v>
      </c>
      <c r="D17" s="5">
        <v>0</v>
      </c>
      <c r="E17" s="52" t="str">
        <f t="shared" si="0"/>
        <v>-</v>
      </c>
      <c r="F17" s="104">
        <v>0</v>
      </c>
      <c r="G17" s="5">
        <v>0</v>
      </c>
      <c r="H17" s="52" t="str">
        <f t="shared" si="1"/>
        <v>-</v>
      </c>
      <c r="I17" s="104">
        <v>0</v>
      </c>
      <c r="J17" s="5">
        <v>0</v>
      </c>
      <c r="K17" s="52" t="str">
        <f t="shared" si="2"/>
        <v>-</v>
      </c>
      <c r="L17" s="104">
        <v>0</v>
      </c>
      <c r="M17" s="5">
        <v>0</v>
      </c>
      <c r="N17" s="52" t="str">
        <f t="shared" si="3"/>
        <v>-</v>
      </c>
      <c r="O17" s="104">
        <v>0</v>
      </c>
      <c r="P17" s="5">
        <v>0</v>
      </c>
      <c r="Q17" s="52" t="str">
        <f t="shared" si="4"/>
        <v>-</v>
      </c>
      <c r="R17" s="102">
        <f t="shared" si="5"/>
        <v>0</v>
      </c>
    </row>
    <row r="18" spans="1:18" ht="56.25" customHeight="1" thickBot="1">
      <c r="A18" s="2">
        <v>8</v>
      </c>
      <c r="B18" s="100" t="s">
        <v>163</v>
      </c>
      <c r="C18" s="105">
        <v>0</v>
      </c>
      <c r="D18" s="55">
        <v>0</v>
      </c>
      <c r="E18" s="56" t="str">
        <f t="shared" si="0"/>
        <v>-</v>
      </c>
      <c r="F18" s="105">
        <v>0</v>
      </c>
      <c r="G18" s="55">
        <v>0</v>
      </c>
      <c r="H18" s="56" t="str">
        <f t="shared" si="1"/>
        <v>-</v>
      </c>
      <c r="I18" s="105">
        <v>0</v>
      </c>
      <c r="J18" s="55">
        <v>0</v>
      </c>
      <c r="K18" s="56" t="str">
        <f t="shared" si="2"/>
        <v>-</v>
      </c>
      <c r="L18" s="105">
        <v>0</v>
      </c>
      <c r="M18" s="55">
        <v>0</v>
      </c>
      <c r="N18" s="56" t="str">
        <f t="shared" si="3"/>
        <v>-</v>
      </c>
      <c r="O18" s="105">
        <v>0</v>
      </c>
      <c r="P18" s="55">
        <v>0</v>
      </c>
      <c r="Q18" s="56" t="str">
        <f t="shared" si="4"/>
        <v>-</v>
      </c>
      <c r="R18" s="102">
        <f t="shared" si="5"/>
        <v>0</v>
      </c>
    </row>
  </sheetData>
  <sheetProtection/>
  <mergeCells count="9">
    <mergeCell ref="A3:A5"/>
    <mergeCell ref="B3:B5"/>
    <mergeCell ref="C3:Q3"/>
    <mergeCell ref="R3:R4"/>
    <mergeCell ref="C4:E4"/>
    <mergeCell ref="F4:H4"/>
    <mergeCell ref="I4:K4"/>
    <mergeCell ref="L4:N4"/>
    <mergeCell ref="O4:Q4"/>
  </mergeCells>
  <printOptions/>
  <pageMargins left="0.25" right="0.15" top="0.75" bottom="0.39" header="0.3" footer="0.15"/>
  <pageSetup fitToHeight="1" fitToWidth="1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Шумилова Светлана Федоровна</dc:creator>
  <cp:keywords/>
  <dc:description/>
  <cp:lastModifiedBy>kuzmichev</cp:lastModifiedBy>
  <cp:lastPrinted>2023-01-30T11:19:16Z</cp:lastPrinted>
  <dcterms:created xsi:type="dcterms:W3CDTF">2017-03-20T16:02:32Z</dcterms:created>
  <dcterms:modified xsi:type="dcterms:W3CDTF">2023-01-30T11:47:17Z</dcterms:modified>
  <cp:category/>
  <cp:version/>
  <cp:contentType/>
  <cp:contentStatus/>
</cp:coreProperties>
</file>